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4280" yWindow="495" windowWidth="16890" windowHeight="10110" tabRatio="747" activeTab="4"/>
  </bookViews>
  <sheets>
    <sheet name="封面" sheetId="1" r:id="rId1"/>
    <sheet name="情况介绍" sheetId="10" r:id="rId2"/>
    <sheet name="管道系统图" sheetId="9" r:id="rId3"/>
    <sheet name="系统说明" sheetId="8" r:id="rId4"/>
    <sheet name="表1" sheetId="7" r:id="rId5"/>
    <sheet name="表2" sheetId="6" r:id="rId6"/>
    <sheet name="表3" sheetId="5" r:id="rId7"/>
    <sheet name="表4" sheetId="4" r:id="rId8"/>
    <sheet name="表5" sheetId="11" r:id="rId9"/>
    <sheet name="表6" sheetId="2" r:id="rId10"/>
    <sheet name="表7" sheetId="3" r:id="rId11"/>
  </sheets>
  <externalReferences>
    <externalReference r:id="rId12"/>
    <externalReference r:id="rId13"/>
    <externalReference r:id="rId14"/>
  </externalReferences>
  <definedNames>
    <definedName name="_xlnm.Print_Area" localSheetId="3">系统说明!$A$1:$M$28</definedName>
    <definedName name="_xlnm.Print_Titles" localSheetId="3">系统说明!$5:$5</definedName>
  </definedNames>
  <calcPr calcId="125725"/>
</workbook>
</file>

<file path=xl/calcChain.xml><?xml version="1.0" encoding="utf-8"?>
<calcChain xmlns="http://schemas.openxmlformats.org/spreadsheetml/2006/main">
  <c r="D16" i="5"/>
  <c r="D8" i="6"/>
  <c r="D12" i="5"/>
  <c r="F14" i="3" l="1"/>
  <c r="E14"/>
  <c r="D14"/>
  <c r="F12"/>
  <c r="F10"/>
  <c r="F9"/>
  <c r="E12"/>
  <c r="E10"/>
  <c r="E9"/>
  <c r="D12"/>
  <c r="D10"/>
  <c r="D9"/>
  <c r="F13" i="2"/>
  <c r="E13"/>
  <c r="D13"/>
  <c r="F12"/>
  <c r="F11"/>
  <c r="F10"/>
  <c r="F9"/>
  <c r="E12"/>
  <c r="E11"/>
  <c r="E10"/>
  <c r="E9"/>
  <c r="D12"/>
  <c r="D11"/>
  <c r="D10"/>
  <c r="D9"/>
  <c r="D14" i="11"/>
  <c r="D12"/>
  <c r="D10"/>
  <c r="D7" s="1"/>
  <c r="D15" s="1"/>
  <c r="D9"/>
  <c r="D13" i="4"/>
  <c r="D12" s="1"/>
  <c r="D11"/>
  <c r="D10"/>
  <c r="D9"/>
  <c r="D8"/>
  <c r="D7" s="1"/>
  <c r="D15" s="1"/>
  <c r="D14" i="5"/>
  <c r="D13"/>
  <c r="D17"/>
  <c r="D15" s="1"/>
  <c r="D11"/>
  <c r="D10"/>
  <c r="D9"/>
  <c r="D8"/>
  <c r="D7" s="1"/>
  <c r="D21" i="6"/>
  <c r="D20"/>
  <c r="D18"/>
  <c r="D16"/>
  <c r="D15"/>
  <c r="D13"/>
  <c r="D14"/>
  <c r="D11"/>
  <c r="D10"/>
  <c r="D11" i="7"/>
  <c r="D10"/>
  <c r="D8"/>
  <c r="D18" i="5" l="1"/>
  <c r="F7" i="3"/>
  <c r="F15" s="1"/>
  <c r="E7"/>
  <c r="E15" s="1"/>
  <c r="D7"/>
  <c r="D15" s="1"/>
  <c r="F8" i="2"/>
  <c r="F14" s="1"/>
  <c r="E8"/>
  <c r="E14" s="1"/>
  <c r="D8"/>
  <c r="D14" s="1"/>
  <c r="D19" i="6"/>
  <c r="D12"/>
  <c r="D9"/>
  <c r="G28" i="8"/>
  <c r="B8" i="11" l="1"/>
  <c r="B9" s="1"/>
  <c r="B10" s="1"/>
  <c r="B11" s="1"/>
  <c r="B12" s="1"/>
  <c r="B13" s="1"/>
  <c r="B14" s="1"/>
  <c r="B15" s="1"/>
  <c r="B14" i="4"/>
  <c r="B15" s="1"/>
  <c r="B8"/>
  <c r="B9" s="1"/>
</calcChain>
</file>

<file path=xl/comments1.xml><?xml version="1.0" encoding="utf-8"?>
<comments xmlns="http://schemas.openxmlformats.org/spreadsheetml/2006/main">
  <authors>
    <author>作者</author>
  </authors>
  <commentList>
    <comment ref="G28" authorId="0">
      <text>
        <r>
          <rPr>
            <b/>
            <sz val="9"/>
            <color indexed="81"/>
            <rFont val="宋体"/>
            <family val="3"/>
            <charset val="134"/>
          </rPr>
          <t>删除中沧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<sst xmlns="http://schemas.openxmlformats.org/spreadsheetml/2006/main" count="364" uniqueCount="219">
  <si>
    <t>天然气管道运输成本相关信息表</t>
    <phoneticPr fontId="3" type="noConversion"/>
  </si>
  <si>
    <t>收到日期：    年  月  日</t>
    <phoneticPr fontId="3" type="noConversion"/>
  </si>
  <si>
    <t>企业基本情况介绍</t>
    <phoneticPr fontId="3" type="noConversion"/>
  </si>
  <si>
    <t>天然气管道系统图</t>
    <phoneticPr fontId="3" type="noConversion"/>
  </si>
  <si>
    <t>天然气管道系统说明</t>
    <phoneticPr fontId="3" type="noConversion"/>
  </si>
  <si>
    <t>成本相关信息表1</t>
    <phoneticPr fontId="3" type="noConversion"/>
  </si>
  <si>
    <t>企业生产经营基本情况表</t>
    <phoneticPr fontId="3" type="noConversion"/>
  </si>
  <si>
    <t>项 目</t>
    <phoneticPr fontId="3" type="noConversion"/>
  </si>
  <si>
    <t>单位</t>
    <phoneticPr fontId="3" type="noConversion"/>
  </si>
  <si>
    <t>行 次</t>
    <phoneticPr fontId="3" type="noConversion"/>
  </si>
  <si>
    <t>数 值</t>
    <phoneticPr fontId="3" type="noConversion"/>
  </si>
  <si>
    <t>备 注</t>
    <phoneticPr fontId="3" type="noConversion"/>
  </si>
  <si>
    <t>主营业务收入</t>
    <phoneticPr fontId="3" type="noConversion"/>
  </si>
  <si>
    <t>万元</t>
    <phoneticPr fontId="3" type="noConversion"/>
  </si>
  <si>
    <t>资产总额</t>
    <phoneticPr fontId="3" type="noConversion"/>
  </si>
  <si>
    <t>天然气管道总里程</t>
    <phoneticPr fontId="3" type="noConversion"/>
  </si>
  <si>
    <t>公里</t>
    <phoneticPr fontId="3" type="noConversion"/>
  </si>
  <si>
    <t>天然气管输商品量</t>
    <phoneticPr fontId="3" type="noConversion"/>
  </si>
  <si>
    <t>万方</t>
    <phoneticPr fontId="3" type="noConversion"/>
  </si>
  <si>
    <t>注：相关指标仅指与输气业务相关的指标值。</t>
    <phoneticPr fontId="3" type="noConversion"/>
  </si>
  <si>
    <t>成本相关信息表2</t>
    <phoneticPr fontId="3" type="noConversion"/>
  </si>
  <si>
    <t>成本和资产情况汇总表</t>
    <phoneticPr fontId="3" type="noConversion"/>
  </si>
  <si>
    <t>项目</t>
    <phoneticPr fontId="3" type="noConversion"/>
  </si>
  <si>
    <t>行次</t>
    <phoneticPr fontId="3" type="noConversion"/>
  </si>
  <si>
    <t>数值</t>
    <phoneticPr fontId="3" type="noConversion"/>
  </si>
  <si>
    <t>备注</t>
    <phoneticPr fontId="3" type="noConversion"/>
  </si>
  <si>
    <t>一、成本支出</t>
    <phoneticPr fontId="3" type="noConversion"/>
  </si>
  <si>
    <t xml:space="preserve">  （一）运行维护费</t>
    <phoneticPr fontId="3" type="noConversion"/>
  </si>
  <si>
    <t xml:space="preserve">  （二）折旧及摊销</t>
    <phoneticPr fontId="3" type="noConversion"/>
  </si>
  <si>
    <t xml:space="preserve">        1.折旧</t>
    <phoneticPr fontId="3" type="noConversion"/>
  </si>
  <si>
    <t xml:space="preserve">        2.摊销</t>
    <phoneticPr fontId="3" type="noConversion"/>
  </si>
  <si>
    <t>二、资产情况</t>
    <phoneticPr fontId="3" type="noConversion"/>
  </si>
  <si>
    <t xml:space="preserve">   （一）固定资产净值</t>
    <phoneticPr fontId="3" type="noConversion"/>
  </si>
  <si>
    <t xml:space="preserve">   （二）无形资产净值</t>
    <phoneticPr fontId="3" type="noConversion"/>
  </si>
  <si>
    <t>三、税费支出</t>
    <phoneticPr fontId="3" type="noConversion"/>
  </si>
  <si>
    <t xml:space="preserve">    （一）企业所得税</t>
    <phoneticPr fontId="3" type="noConversion"/>
  </si>
  <si>
    <t xml:space="preserve">            适用的所得税率</t>
    <phoneticPr fontId="3" type="noConversion"/>
  </si>
  <si>
    <t>%</t>
    <phoneticPr fontId="3" type="noConversion"/>
  </si>
  <si>
    <t xml:space="preserve">    （二）主营业务税金及附加</t>
    <phoneticPr fontId="3" type="noConversion"/>
  </si>
  <si>
    <t>四、其他业务收支净额</t>
    <phoneticPr fontId="3" type="noConversion"/>
  </si>
  <si>
    <t xml:space="preserve">   （一）其他业务收入</t>
    <phoneticPr fontId="3" type="noConversion"/>
  </si>
  <si>
    <t xml:space="preserve">   （二）其他业务支出</t>
    <phoneticPr fontId="3" type="noConversion"/>
  </si>
  <si>
    <t>注：保留小数点后2位有效数字。</t>
    <phoneticPr fontId="3" type="noConversion"/>
  </si>
  <si>
    <t>成本相关信息表3</t>
    <phoneticPr fontId="3" type="noConversion"/>
  </si>
  <si>
    <t>运行维护费明细表</t>
    <phoneticPr fontId="3" type="noConversion"/>
  </si>
  <si>
    <t>一、直接输气成本</t>
    <phoneticPr fontId="3" type="noConversion"/>
  </si>
  <si>
    <t xml:space="preserve">  1.材料费</t>
    <phoneticPr fontId="3" type="noConversion"/>
  </si>
  <si>
    <t xml:space="preserve">  2.燃料费</t>
    <phoneticPr fontId="3" type="noConversion"/>
  </si>
  <si>
    <t xml:space="preserve">  3.动力费</t>
    <phoneticPr fontId="3" type="noConversion"/>
  </si>
  <si>
    <t xml:space="preserve">  4.输气损耗费</t>
    <phoneticPr fontId="3" type="noConversion"/>
  </si>
  <si>
    <t xml:space="preserve">  5.职工薪酬</t>
    <phoneticPr fontId="3" type="noConversion"/>
  </si>
  <si>
    <r>
      <t xml:space="preserve">  6.</t>
    </r>
    <r>
      <rPr>
        <sz val="10"/>
        <rFont val="宋体"/>
        <family val="3"/>
        <charset val="134"/>
      </rPr>
      <t>修理费</t>
    </r>
    <phoneticPr fontId="3" type="noConversion"/>
  </si>
  <si>
    <r>
      <t xml:space="preserve">  7.</t>
    </r>
    <r>
      <rPr>
        <sz val="10"/>
        <rFont val="宋体"/>
        <family val="3"/>
        <charset val="134"/>
      </rPr>
      <t>其他费用</t>
    </r>
    <phoneticPr fontId="3" type="noConversion"/>
  </si>
  <si>
    <t>二、分摊的间接费用</t>
    <phoneticPr fontId="3" type="noConversion"/>
  </si>
  <si>
    <t xml:space="preserve">  管理费用</t>
    <phoneticPr fontId="3" type="noConversion"/>
  </si>
  <si>
    <t xml:space="preserve">  销售费用</t>
    <phoneticPr fontId="3" type="noConversion"/>
  </si>
  <si>
    <t>三、合计</t>
    <phoneticPr fontId="3" type="noConversion"/>
  </si>
  <si>
    <t>三=一+二</t>
    <phoneticPr fontId="3" type="noConversion"/>
  </si>
  <si>
    <t>注：1、以上费用均不含折旧、摊销，折旧、摊销在表4、表5中体现；2、保留小数点后2位有效数字。</t>
    <phoneticPr fontId="3" type="noConversion"/>
  </si>
  <si>
    <t>成本相关信息表4</t>
    <phoneticPr fontId="3" type="noConversion"/>
  </si>
  <si>
    <t>折旧费用表</t>
    <phoneticPr fontId="3" type="noConversion"/>
  </si>
  <si>
    <t>一、直接输气成本中折旧支出</t>
    <phoneticPr fontId="3" type="noConversion"/>
  </si>
  <si>
    <t xml:space="preserve">  1.输气管线</t>
    <phoneticPr fontId="3" type="noConversion"/>
  </si>
  <si>
    <t xml:space="preserve">  2.通用设备及设施</t>
    <phoneticPr fontId="3" type="noConversion"/>
  </si>
  <si>
    <t xml:space="preserve">  3.房屋、建筑物</t>
    <phoneticPr fontId="3" type="noConversion"/>
  </si>
  <si>
    <t xml:space="preserve">  4.其他</t>
    <phoneticPr fontId="3" type="noConversion"/>
  </si>
  <si>
    <t>二、分摊的间接费用中折旧支出</t>
    <phoneticPr fontId="3" type="noConversion"/>
  </si>
  <si>
    <t xml:space="preserve">  管理费用中折旧</t>
    <phoneticPr fontId="3" type="noConversion"/>
  </si>
  <si>
    <t xml:space="preserve">  销售费用中折旧</t>
    <phoneticPr fontId="3" type="noConversion"/>
  </si>
  <si>
    <t>注：1、保留小数点后2位有效数字。</t>
    <phoneticPr fontId="3" type="noConversion"/>
  </si>
  <si>
    <t>成本相关信息表5</t>
    <phoneticPr fontId="3" type="noConversion"/>
  </si>
  <si>
    <t>摊销费用表</t>
    <phoneticPr fontId="3" type="noConversion"/>
  </si>
  <si>
    <t>一、直接输气成本中摊销费用</t>
    <phoneticPr fontId="3" type="noConversion"/>
  </si>
  <si>
    <t xml:space="preserve">  1.专利权</t>
    <phoneticPr fontId="3" type="noConversion"/>
  </si>
  <si>
    <t xml:space="preserve">  2.非专利技术</t>
    <phoneticPr fontId="3" type="noConversion"/>
  </si>
  <si>
    <t xml:space="preserve">  3.计算机软件</t>
    <phoneticPr fontId="3" type="noConversion"/>
  </si>
  <si>
    <t xml:space="preserve">  4.经营特许权</t>
    <phoneticPr fontId="3" type="noConversion"/>
  </si>
  <si>
    <t xml:space="preserve">  5.土地使用权</t>
    <phoneticPr fontId="3" type="noConversion"/>
  </si>
  <si>
    <t xml:space="preserve">  6.其他</t>
    <phoneticPr fontId="3" type="noConversion"/>
  </si>
  <si>
    <t>二、分摊的间接费用中摊销费用</t>
    <phoneticPr fontId="3" type="noConversion"/>
  </si>
  <si>
    <t>成本相关信息表6</t>
    <phoneticPr fontId="3" type="noConversion"/>
  </si>
  <si>
    <t>固定资产净值表</t>
    <phoneticPr fontId="3" type="noConversion"/>
  </si>
  <si>
    <t>固定资产原值</t>
    <phoneticPr fontId="3" type="noConversion"/>
  </si>
  <si>
    <t>累计折旧</t>
    <phoneticPr fontId="3" type="noConversion"/>
  </si>
  <si>
    <t>固定资产净值</t>
    <phoneticPr fontId="3" type="noConversion"/>
  </si>
  <si>
    <t>一、直接输气业务固定资产</t>
    <phoneticPr fontId="3" type="noConversion"/>
  </si>
  <si>
    <t>一=1+2+3+4</t>
    <phoneticPr fontId="3" type="noConversion"/>
  </si>
  <si>
    <t>二、分摊给输气业务的共用固定资产</t>
    <phoneticPr fontId="3" type="noConversion"/>
  </si>
  <si>
    <t>注：1、通用设备及设施含动力、传导、通讯设备及设施等；2、保留小数点后2位有效数字；3、均为期末余额。</t>
    <phoneticPr fontId="3" type="noConversion"/>
  </si>
  <si>
    <t>成本相关信息表7</t>
    <phoneticPr fontId="3" type="noConversion"/>
  </si>
  <si>
    <t>无形资产净值表</t>
    <phoneticPr fontId="3" type="noConversion"/>
  </si>
  <si>
    <t>无形资产原值</t>
    <phoneticPr fontId="3" type="noConversion"/>
  </si>
  <si>
    <t>累计摊销</t>
    <phoneticPr fontId="3" type="noConversion"/>
  </si>
  <si>
    <t>无形资产净值</t>
    <phoneticPr fontId="3" type="noConversion"/>
  </si>
  <si>
    <t>一、直接输气业务无形资产</t>
    <phoneticPr fontId="3" type="noConversion"/>
  </si>
  <si>
    <t xml:space="preserve">  5.土地</t>
    <phoneticPr fontId="3" type="noConversion"/>
  </si>
  <si>
    <t>二、分摊给输气业务的共用无形资产</t>
    <phoneticPr fontId="3" type="noConversion"/>
  </si>
  <si>
    <t>合计</t>
    <phoneticPr fontId="3" type="noConversion"/>
  </si>
  <si>
    <t>注：1、保留小数点后2位有效数字。2、均为期末余额。</t>
    <phoneticPr fontId="3" type="noConversion"/>
  </si>
  <si>
    <t>企业地址：河北省廊坊市广阳区新开路408号</t>
  </si>
  <si>
    <t>邮政编码：065000</t>
    <phoneticPr fontId="16" type="noConversion"/>
  </si>
  <si>
    <t>中国石油天然气股份有限公司管道分公司</t>
  </si>
  <si>
    <t>中国石油天然气股份有限公司管道分公司</t>
    <phoneticPr fontId="3" type="noConversion"/>
  </si>
  <si>
    <t>中国石油天然气股份有限公司管道分公司</t>
    <phoneticPr fontId="3" type="noConversion"/>
  </si>
  <si>
    <t>序号</t>
  </si>
  <si>
    <t>管道名称</t>
  </si>
  <si>
    <t>接受气源</t>
    <phoneticPr fontId="3" type="noConversion"/>
  </si>
  <si>
    <t>支干线</t>
  </si>
  <si>
    <t>起 止 地 点</t>
  </si>
  <si>
    <t>途径地级市</t>
    <phoneticPr fontId="3" type="noConversion"/>
  </si>
  <si>
    <t>管道长度（公里）</t>
    <phoneticPr fontId="3" type="noConversion"/>
  </si>
  <si>
    <t>投产日期</t>
  </si>
  <si>
    <t>管径(毫米)</t>
    <phoneticPr fontId="3" type="noConversion"/>
  </si>
  <si>
    <t>设计压力（兆帕）</t>
    <phoneticPr fontId="3" type="noConversion"/>
  </si>
  <si>
    <t>设计年输送能力（亿立方米/年）</t>
    <phoneticPr fontId="3" type="noConversion"/>
  </si>
  <si>
    <t>站场总数（座）</t>
    <phoneticPr fontId="3" type="noConversion"/>
  </si>
  <si>
    <t>阀室数量</t>
    <phoneticPr fontId="3" type="noConversion"/>
  </si>
  <si>
    <t>一</t>
    <phoneticPr fontId="3" type="noConversion"/>
  </si>
  <si>
    <t>秦沈线</t>
    <phoneticPr fontId="3" type="noConversion"/>
  </si>
  <si>
    <t>秦沈线干线</t>
    <phoneticPr fontId="3" type="noConversion"/>
  </si>
  <si>
    <t>永唐秦管道</t>
    <phoneticPr fontId="3" type="noConversion"/>
  </si>
  <si>
    <t>干线</t>
  </si>
  <si>
    <t>秦皇岛-沈阳</t>
  </si>
  <si>
    <t>秦皇岛、葫芦岛、锦州、盘锦、沈阳</t>
    <phoneticPr fontId="3" type="noConversion"/>
  </si>
  <si>
    <t>2011.06.18</t>
  </si>
  <si>
    <t>葫芦岛支线</t>
  </si>
  <si>
    <t>秦沈干线</t>
    <phoneticPr fontId="3" type="noConversion"/>
  </si>
  <si>
    <t>支线</t>
  </si>
  <si>
    <t>葫芦岛分输站-葫芦岛末站</t>
  </si>
  <si>
    <t>葫芦岛</t>
    <phoneticPr fontId="3" type="noConversion"/>
  </si>
  <si>
    <t>2011.8.29</t>
  </si>
  <si>
    <t>盘锦支线</t>
  </si>
  <si>
    <t>盘锦分输站-盘锦末站</t>
  </si>
  <si>
    <t>盘锦</t>
    <phoneticPr fontId="3" type="noConversion"/>
  </si>
  <si>
    <t>2011.3.3</t>
  </si>
  <si>
    <t>锦西石化支线</t>
  </si>
  <si>
    <t>葫芦岛分输站-锦西石化五厂</t>
  </si>
  <si>
    <t>2012.5.25</t>
  </si>
  <si>
    <t>秦沈线锦州石化支线</t>
  </si>
  <si>
    <t>锦州分输站-锦州石化六厂</t>
  </si>
  <si>
    <t>锦州</t>
    <phoneticPr fontId="3" type="noConversion"/>
  </si>
  <si>
    <t>2014.11.8</t>
  </si>
  <si>
    <t>457、273</t>
  </si>
  <si>
    <t>沈阳支线</t>
  </si>
  <si>
    <t>沈阳分输站-沈阳末站</t>
  </si>
  <si>
    <t>沈阳</t>
    <phoneticPr fontId="3" type="noConversion"/>
  </si>
  <si>
    <t>营盘联络线</t>
  </si>
  <si>
    <t>秦沈线、大沈线</t>
    <phoneticPr fontId="3" type="noConversion"/>
  </si>
  <si>
    <t>营口分输清管站-双六联络站</t>
  </si>
  <si>
    <t>营口、盘锦</t>
    <phoneticPr fontId="3" type="noConversion"/>
  </si>
  <si>
    <t>2014.4.17</t>
  </si>
  <si>
    <t>二</t>
    <phoneticPr fontId="3" type="noConversion"/>
  </si>
  <si>
    <t>大沈线</t>
    <phoneticPr fontId="3" type="noConversion"/>
  </si>
  <si>
    <t>大沈线干线</t>
    <phoneticPr fontId="3" type="noConversion"/>
  </si>
  <si>
    <t>大连LNG</t>
    <phoneticPr fontId="3" type="noConversion"/>
  </si>
  <si>
    <t>大连-沈阳</t>
  </si>
  <si>
    <t>大连、营口、鞍山、辽阳、沈阳</t>
    <phoneticPr fontId="3" type="noConversion"/>
  </si>
  <si>
    <t>2011.12.18</t>
  </si>
  <si>
    <t>大沈支线（沈抚线）</t>
  </si>
  <si>
    <t>灯塔输气站-抚顺末站</t>
  </si>
  <si>
    <t>辽阳、沈阳、抚顺</t>
    <phoneticPr fontId="3" type="noConversion"/>
  </si>
  <si>
    <t>2014.09.24</t>
  </si>
  <si>
    <t>3.5-11.6</t>
    <phoneticPr fontId="3" type="noConversion"/>
  </si>
  <si>
    <t>哈沈线</t>
  </si>
  <si>
    <t>2015.9.21</t>
  </si>
  <si>
    <t>四</t>
    <phoneticPr fontId="3" type="noConversion"/>
  </si>
  <si>
    <t>冀宁线</t>
    <phoneticPr fontId="3" type="noConversion"/>
  </si>
  <si>
    <t>冀宁线干线（冀鲁段）</t>
    <phoneticPr fontId="3" type="noConversion"/>
  </si>
  <si>
    <t>陕京线、西气东输</t>
    <phoneticPr fontId="3" type="noConversion"/>
  </si>
  <si>
    <t>山东枣庄-河北衡水安平站</t>
  </si>
  <si>
    <t>枣庄、济宁、泰安、济南、德州、衡水</t>
    <phoneticPr fontId="3" type="noConversion"/>
  </si>
  <si>
    <t>2006.1.1</t>
  </si>
  <si>
    <t>1016/711</t>
  </si>
  <si>
    <t>临沂支线</t>
  </si>
  <si>
    <t>冀宁干线</t>
    <phoneticPr fontId="3" type="noConversion"/>
  </si>
  <si>
    <t>滕州站-临沂站</t>
  </si>
  <si>
    <t>枣庄、临沂</t>
    <phoneticPr fontId="3" type="noConversion"/>
  </si>
  <si>
    <t>2006.7.22</t>
  </si>
  <si>
    <t>济宁支线</t>
  </si>
  <si>
    <t>曲阜站-济宁站</t>
  </si>
  <si>
    <t>济宁</t>
    <phoneticPr fontId="3" type="noConversion"/>
  </si>
  <si>
    <t>2007.9.1</t>
  </si>
  <si>
    <t>德州支线</t>
  </si>
  <si>
    <t>德州站-德州末站</t>
  </si>
  <si>
    <t>德州</t>
    <phoneticPr fontId="3" type="noConversion"/>
  </si>
  <si>
    <t>武城支线</t>
  </si>
  <si>
    <t>德州站-武城站</t>
  </si>
  <si>
    <t>五</t>
    <phoneticPr fontId="3" type="noConversion"/>
  </si>
  <si>
    <t>平泰线（山东段）</t>
    <phoneticPr fontId="3" type="noConversion"/>
  </si>
  <si>
    <t>西气东输二线</t>
    <phoneticPr fontId="3" type="noConversion"/>
  </si>
  <si>
    <t>菏泽市曹县-泰安市</t>
  </si>
  <si>
    <t>菏泽、济宁、泰安</t>
    <phoneticPr fontId="3" type="noConversion"/>
  </si>
  <si>
    <t>2012.6.12</t>
  </si>
  <si>
    <t>六</t>
    <phoneticPr fontId="3" type="noConversion"/>
  </si>
  <si>
    <t>压缩机支线</t>
  </si>
  <si>
    <t>永唐秦线</t>
    <phoneticPr fontId="3" type="noConversion"/>
  </si>
  <si>
    <t>永唐秦BA006桩-廊坊输气站</t>
  </si>
  <si>
    <t>天津、廊坊</t>
    <phoneticPr fontId="3" type="noConversion"/>
  </si>
  <si>
    <t>2011.11.18</t>
  </si>
  <si>
    <t>合计</t>
    <phoneticPr fontId="3" type="noConversion"/>
  </si>
  <si>
    <t>企业负责人：姜昌亮</t>
    <phoneticPr fontId="1" type="noConversion"/>
  </si>
  <si>
    <t>财务负责人：徐强</t>
    <phoneticPr fontId="16" type="noConversion"/>
  </si>
  <si>
    <t>联系人：任家虎</t>
    <phoneticPr fontId="1" type="noConversion"/>
  </si>
  <si>
    <r>
      <t>联系电话：0316-2170</t>
    </r>
    <r>
      <rPr>
        <sz val="14"/>
        <rFont val="宋体"/>
        <family val="3"/>
        <charset val="134"/>
      </rPr>
      <t>082</t>
    </r>
    <phoneticPr fontId="16" type="noConversion"/>
  </si>
  <si>
    <t>三</t>
    <phoneticPr fontId="3" type="noConversion"/>
  </si>
  <si>
    <t>哈沈干线</t>
    <phoneticPr fontId="3" type="noConversion"/>
  </si>
  <si>
    <t>秦沈线、大沈线</t>
    <phoneticPr fontId="3" type="noConversion"/>
  </si>
  <si>
    <t>沈阳-长春</t>
    <phoneticPr fontId="3" type="noConversion"/>
  </si>
  <si>
    <t>沈阳、铁岭、四平、长春</t>
    <phoneticPr fontId="3" type="noConversion"/>
  </si>
  <si>
    <t>平山支线</t>
    <phoneticPr fontId="3" type="noConversion"/>
  </si>
  <si>
    <t>四平-白山</t>
    <phoneticPr fontId="3" type="noConversion"/>
  </si>
  <si>
    <t>辽源、梅河口、通化、白山</t>
    <phoneticPr fontId="3" type="noConversion"/>
  </si>
  <si>
    <t>2016.08.29</t>
  </si>
  <si>
    <t>508／323.9</t>
  </si>
  <si>
    <r>
      <t xml:space="preserve">    中国石油天然气股份有限公司管道分公司1999年9月挂牌成立，公司总部机关驻河北省廊坊市，下辖输油输气、管道建设项目管理、管道科技研究、管道用压缩机组维检修、油气管道储运技术服务等28个处级生产经营单位。
    公司主营：石油、天然气管道运营及原油销售、仓储；石油、天然气管道技术的研发和利用；管道储运工程的技术咨询、技术服务；压缩机组（发动机、压缩机）维检修及相关技术服务。
    公司是我国境内成立最早、输送油气水介质、销售和建设管理功能一体化的管道运输企业，截至到</t>
    </r>
    <r>
      <rPr>
        <sz val="14"/>
        <rFont val="宋体"/>
        <family val="3"/>
        <charset val="134"/>
        <scheme val="minor"/>
      </rPr>
      <t xml:space="preserve">2018年底，公司直接运营的长距离、高压力、大口径输油气管道18411公里，分布在全国14 个省（市、自治区），原油输送能力10600万吨/年，成品油输送能力2480万吨/年，天然气输送能力422亿方/年。  </t>
    </r>
    <phoneticPr fontId="1" type="noConversion"/>
  </si>
  <si>
    <r>
      <t>2018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>-2018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31</t>
    </r>
    <r>
      <rPr>
        <sz val="10"/>
        <rFont val="宋体"/>
        <family val="3"/>
        <charset val="134"/>
      </rPr>
      <t>日</t>
    </r>
    <phoneticPr fontId="1" type="noConversion"/>
  </si>
  <si>
    <t>2018年1月1日-2018年12月31日</t>
    <phoneticPr fontId="3" type="noConversion"/>
  </si>
  <si>
    <t>报出日期： 2019年5月5日</t>
    <phoneticPr fontId="1" type="noConversion"/>
  </si>
  <si>
    <t xml:space="preserve"> </t>
    <phoneticPr fontId="1" type="noConversion"/>
  </si>
</sst>
</file>

<file path=xl/styles.xml><?xml version="1.0" encoding="utf-8"?>
<styleSheet xmlns="http://schemas.openxmlformats.org/spreadsheetml/2006/main">
  <numFmts count="6">
    <numFmt numFmtId="176" formatCode="_ * #,##0.00_ ;_ * \-#,##0.00_ ;_ * &quot;-&quot;??_ ;_ @_ "/>
    <numFmt numFmtId="177" formatCode="0.00_ "/>
    <numFmt numFmtId="178" formatCode="0.0_ "/>
    <numFmt numFmtId="179" formatCode="_ * #,##0_ ;_ * \-#,##0_ ;_ * &quot;-&quot;??_ ;_ @_ "/>
    <numFmt numFmtId="180" formatCode="#,##0.00_ "/>
    <numFmt numFmtId="181" formatCode="#,##0_);[Red]\(#,##0\)"/>
  </numFmts>
  <fonts count="2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name val="黑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黑体"/>
      <family val="3"/>
      <charset val="134"/>
    </font>
    <font>
      <sz val="28"/>
      <name val="黑体"/>
      <family val="3"/>
      <charset val="134"/>
    </font>
    <font>
      <sz val="18"/>
      <name val="黑体"/>
      <family val="3"/>
      <charset val="134"/>
    </font>
    <font>
      <sz val="14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18"/>
      <name val="方正大黑简体"/>
      <family val="3"/>
      <charset val="134"/>
    </font>
    <font>
      <b/>
      <sz val="10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4"/>
      <name val="宋体"/>
      <family val="3"/>
      <charset val="134"/>
    </font>
    <font>
      <sz val="9"/>
      <name val="宋体"/>
      <family val="3"/>
      <charset val="134"/>
    </font>
    <font>
      <b/>
      <sz val="10"/>
      <name val="方正书宋简体"/>
      <family val="3"/>
      <charset val="134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sz val="9"/>
      <color indexed="81"/>
      <name val="Tahoma"/>
      <family val="2"/>
    </font>
    <font>
      <b/>
      <sz val="9"/>
      <color indexed="8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176" fontId="13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4" fillId="0" borderId="0">
      <alignment vertical="center"/>
    </xf>
    <xf numFmtId="0" fontId="4" fillId="0" borderId="0"/>
  </cellStyleXfs>
  <cellXfs count="87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1" fontId="9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vertical="center" wrapText="1"/>
    </xf>
    <xf numFmtId="1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5" fillId="0" borderId="0" xfId="2" applyFont="1">
      <alignment vertical="center"/>
    </xf>
    <xf numFmtId="0" fontId="12" fillId="2" borderId="2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7" fillId="2" borderId="2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78" fontId="9" fillId="2" borderId="1" xfId="0" applyNumberFormat="1" applyFont="1" applyFill="1" applyBorder="1" applyAlignment="1">
      <alignment horizontal="center" vertical="center" wrapText="1"/>
    </xf>
    <xf numFmtId="179" fontId="9" fillId="2" borderId="1" xfId="1" applyNumberFormat="1" applyFont="1" applyFill="1" applyBorder="1" applyAlignment="1">
      <alignment horizontal="center" vertical="center"/>
    </xf>
    <xf numFmtId="176" fontId="9" fillId="0" borderId="1" xfId="1" applyFont="1" applyBorder="1" applyAlignment="1">
      <alignment horizontal="center" vertical="center"/>
    </xf>
    <xf numFmtId="177" fontId="9" fillId="0" borderId="4" xfId="0" applyNumberFormat="1" applyFont="1" applyFill="1" applyBorder="1" applyAlignment="1">
      <alignment horizontal="right" vertical="center"/>
    </xf>
    <xf numFmtId="180" fontId="9" fillId="0" borderId="1" xfId="0" applyNumberFormat="1" applyFont="1" applyFill="1" applyBorder="1" applyAlignment="1">
      <alignment horizontal="right" vertical="center"/>
    </xf>
    <xf numFmtId="180" fontId="9" fillId="0" borderId="1" xfId="0" applyNumberFormat="1" applyFont="1" applyBorder="1" applyAlignment="1">
      <alignment horizontal="right" vertical="center"/>
    </xf>
    <xf numFmtId="180" fontId="9" fillId="2" borderId="1" xfId="0" applyNumberFormat="1" applyFont="1" applyFill="1" applyBorder="1" applyAlignment="1">
      <alignment horizontal="right" vertical="center"/>
    </xf>
    <xf numFmtId="176" fontId="9" fillId="2" borderId="1" xfId="1" applyNumberFormat="1" applyFont="1" applyFill="1" applyBorder="1" applyAlignment="1">
      <alignment horizontal="right" vertical="center" wrapText="1"/>
    </xf>
    <xf numFmtId="176" fontId="9" fillId="2" borderId="1" xfId="0" applyNumberFormat="1" applyFont="1" applyFill="1" applyBorder="1" applyAlignment="1">
      <alignment horizontal="right" vertical="center" wrapText="1"/>
    </xf>
    <xf numFmtId="177" fontId="9" fillId="2" borderId="1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176" fontId="9" fillId="2" borderId="1" xfId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2" borderId="1" xfId="0" applyNumberFormat="1" applyFont="1" applyFill="1" applyBorder="1" applyAlignment="1">
      <alignment vertical="center" wrapText="1"/>
    </xf>
    <xf numFmtId="176" fontId="9" fillId="0" borderId="1" xfId="1" applyFont="1" applyBorder="1" applyAlignment="1">
      <alignment horizontal="right" vertical="center" wrapText="1"/>
    </xf>
    <xf numFmtId="176" fontId="9" fillId="2" borderId="1" xfId="1" applyFont="1" applyFill="1" applyBorder="1" applyAlignment="1">
      <alignment horizontal="right" vertical="center" wrapText="1"/>
    </xf>
    <xf numFmtId="0" fontId="8" fillId="0" borderId="0" xfId="2" applyFont="1">
      <alignment vertical="center"/>
    </xf>
    <xf numFmtId="0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0" fontId="21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0" xfId="2" applyFont="1" applyAlignment="1">
      <alignment horizontal="left" vertical="center"/>
    </xf>
    <xf numFmtId="0" fontId="15" fillId="0" borderId="0" xfId="2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distributed" wrapText="1"/>
    </xf>
    <xf numFmtId="0" fontId="19" fillId="0" borderId="0" xfId="0" applyFont="1" applyAlignment="1">
      <alignment horizontal="left" vertical="distributed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81" fontId="9" fillId="0" borderId="1" xfId="0" applyNumberFormat="1" applyFont="1" applyFill="1" applyBorder="1" applyAlignment="1">
      <alignment horizontal="right" vertical="center"/>
    </xf>
  </cellXfs>
  <cellStyles count="5">
    <cellStyle name="常规" xfId="0" builtinId="0"/>
    <cellStyle name="常规 2" xfId="2"/>
    <cellStyle name="常规 2 2" xfId="3"/>
    <cellStyle name="常规 8" xfId="4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2</xdr:row>
      <xdr:rowOff>495299</xdr:rowOff>
    </xdr:from>
    <xdr:to>
      <xdr:col>7</xdr:col>
      <xdr:colOff>66675</xdr:colOff>
      <xdr:row>27</xdr:row>
      <xdr:rowOff>76199</xdr:rowOff>
    </xdr:to>
    <xdr:pic>
      <xdr:nvPicPr>
        <xdr:cNvPr id="4" name="图片 3" descr="C:\Users\lenovo\Desktop\QQ截图20190428083040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1038224"/>
          <a:ext cx="6686550" cy="479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&#24180;&#22825;&#28982;&#27668;&#31649;&#36947;&#36816;&#36755;&#25104;&#26412;&#21644;&#20215;&#26684;&#20449;&#24687;&#34920;&#65288;&#20013;&#22269;&#30707;&#27833;&#31649;&#36947;&#20844;&#21496;&#65289;-4.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9&#24180;&#22825;&#28982;&#27668;&#31649;&#36947;&#36816;&#36755;&#25104;&#26412;&#21644;&#20215;&#26684;&#20449;&#24687;&#34920;&#65288;&#20013;&#22269;&#30707;&#27833;&#31649;&#36947;&#20844;&#21496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2019.5.5%20&#22635;&#25253;2018&#24180;%20&#22825;&#28982;&#27668;&#31649;&#36947;&#36816;&#36755;&#25104;&#26412;&#21644;&#20215;&#26684;&#20449;&#24687;&#34920;%20-%20&#21103;&#26412;/2019&#24180;&#22825;&#28982;&#27668;&#31649;&#36947;&#36816;&#36755;&#25104;&#26412;&#21644;&#20215;&#26684;&#20449;&#24687;&#34920;&#65288;&#20013;&#22269;&#30707;&#27833;&#31649;&#36947;&#20844;&#21496;&#65289;-4.28&#24102;&#26631;&#278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 "/>
      <sheetName val="签字"/>
      <sheetName val="目录"/>
      <sheetName val="表1"/>
      <sheetName val="表2"/>
      <sheetName val="表3"/>
      <sheetName val="表4"/>
      <sheetName val="表5"/>
      <sheetName val="表6"/>
      <sheetName val="表7"/>
      <sheetName val="表7-1"/>
      <sheetName val="表8"/>
      <sheetName val="表9"/>
      <sheetName val="表10"/>
      <sheetName val="表11"/>
      <sheetName val="表12"/>
      <sheetName val="表13"/>
      <sheetName val="表14"/>
      <sheetName val="表15"/>
      <sheetName val="表16"/>
      <sheetName val="表17"/>
      <sheetName val="Sheet1"/>
    </sheetNames>
    <sheetDataSet>
      <sheetData sheetId="0"/>
      <sheetData sheetId="1"/>
      <sheetData sheetId="2"/>
      <sheetData sheetId="3">
        <row r="9">
          <cell r="F9">
            <v>282799.64857399999</v>
          </cell>
        </row>
        <row r="13">
          <cell r="F13">
            <v>2748.4860000000003</v>
          </cell>
        </row>
        <row r="14">
          <cell r="F14">
            <v>1900478.9758000001</v>
          </cell>
        </row>
      </sheetData>
      <sheetData sheetId="4">
        <row r="7">
          <cell r="F7">
            <v>43151.34</v>
          </cell>
        </row>
        <row r="9">
          <cell r="F9">
            <v>79956.807962427221</v>
          </cell>
        </row>
        <row r="10">
          <cell r="F10">
            <v>2305.828800861741</v>
          </cell>
        </row>
        <row r="17">
          <cell r="F17">
            <v>37833.028625500003</v>
          </cell>
        </row>
        <row r="18">
          <cell r="F18">
            <v>36015.798517499999</v>
          </cell>
        </row>
        <row r="20">
          <cell r="F20">
            <v>1817.230108</v>
          </cell>
        </row>
      </sheetData>
      <sheetData sheetId="5">
        <row r="9">
          <cell r="F9">
            <v>1614786.87439</v>
          </cell>
          <cell r="J9">
            <v>433494.67336899997</v>
          </cell>
          <cell r="M9">
            <v>1181292.201021</v>
          </cell>
        </row>
        <row r="10">
          <cell r="F10">
            <v>231573.95640689202</v>
          </cell>
          <cell r="J10">
            <v>77812.360783093507</v>
          </cell>
          <cell r="M10">
            <v>153761.59562379849</v>
          </cell>
        </row>
        <row r="11">
          <cell r="F11">
            <v>92405.842422173402</v>
          </cell>
          <cell r="J11">
            <v>19269.351063972499</v>
          </cell>
          <cell r="M11">
            <v>73136.491358200903</v>
          </cell>
        </row>
        <row r="12">
          <cell r="F12">
            <v>156716.30609509899</v>
          </cell>
          <cell r="J12">
            <v>74655.040568139608</v>
          </cell>
          <cell r="M12">
            <v>82061.265526959382</v>
          </cell>
        </row>
        <row r="13">
          <cell r="F13">
            <v>27991.306549164547</v>
          </cell>
          <cell r="J13">
            <v>19723.248866878803</v>
          </cell>
          <cell r="M13">
            <v>8268.057682285742</v>
          </cell>
        </row>
        <row r="14">
          <cell r="M14">
            <v>1498519.6112122447</v>
          </cell>
        </row>
      </sheetData>
      <sheetData sheetId="6"/>
      <sheetData sheetId="7">
        <row r="10">
          <cell r="F10">
            <v>25862.238877</v>
          </cell>
          <cell r="J10">
            <v>8512.1308659999995</v>
          </cell>
          <cell r="M10">
            <v>17350.108011</v>
          </cell>
        </row>
        <row r="11">
          <cell r="F11">
            <v>1317.53461136848</v>
          </cell>
          <cell r="J11">
            <v>912.18400120113813</v>
          </cell>
          <cell r="M11">
            <v>405.35061016734187</v>
          </cell>
        </row>
        <row r="13">
          <cell r="F13">
            <v>11350.0790189172</v>
          </cell>
          <cell r="J13">
            <v>1391.1062094067502</v>
          </cell>
          <cell r="M13">
            <v>9958.972809510451</v>
          </cell>
        </row>
        <row r="15">
          <cell r="F15">
            <v>5885.8447153964553</v>
          </cell>
          <cell r="J15">
            <v>3390.8838891020632</v>
          </cell>
          <cell r="M15">
            <v>2494.9608262943921</v>
          </cell>
        </row>
        <row r="16">
          <cell r="M16">
            <v>30209.392256972184</v>
          </cell>
        </row>
      </sheetData>
      <sheetData sheetId="8"/>
      <sheetData sheetId="9">
        <row r="8">
          <cell r="F8">
            <v>100.52</v>
          </cell>
        </row>
        <row r="9">
          <cell r="F9">
            <v>481.28</v>
          </cell>
        </row>
        <row r="10">
          <cell r="F10">
            <v>3463.02</v>
          </cell>
        </row>
        <row r="11">
          <cell r="F11">
            <v>1609.99</v>
          </cell>
        </row>
        <row r="13">
          <cell r="F13">
            <v>10102.24</v>
          </cell>
        </row>
        <row r="14">
          <cell r="F14">
            <v>7300.96</v>
          </cell>
        </row>
        <row r="17">
          <cell r="F17">
            <v>0</v>
          </cell>
        </row>
      </sheetData>
      <sheetData sheetId="10">
        <row r="17">
          <cell r="L17">
            <v>14105.26423516674</v>
          </cell>
        </row>
      </sheetData>
      <sheetData sheetId="11"/>
      <sheetData sheetId="12">
        <row r="9">
          <cell r="H9">
            <v>49848.302271</v>
          </cell>
        </row>
        <row r="10">
          <cell r="H10">
            <v>13534.1996331754</v>
          </cell>
        </row>
        <row r="11">
          <cell r="H11">
            <v>2993.7450226359101</v>
          </cell>
        </row>
        <row r="12">
          <cell r="H12">
            <v>11998.603026246201</v>
          </cell>
        </row>
        <row r="14">
          <cell r="H14">
            <v>1581.9580093697148</v>
          </cell>
        </row>
      </sheetData>
      <sheetData sheetId="13"/>
      <sheetData sheetId="14">
        <row r="10">
          <cell r="G10">
            <v>1293.1119470000001</v>
          </cell>
        </row>
        <row r="11">
          <cell r="G11">
            <v>241.78491727369698</v>
          </cell>
        </row>
        <row r="13">
          <cell r="G13">
            <v>181.06612327303802</v>
          </cell>
        </row>
        <row r="15">
          <cell r="G15">
            <v>589.86581331500599</v>
          </cell>
        </row>
      </sheetData>
      <sheetData sheetId="15"/>
      <sheetData sheetId="16">
        <row r="7">
          <cell r="F7">
            <v>24625.8</v>
          </cell>
        </row>
        <row r="10">
          <cell r="F10">
            <v>25176.23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 "/>
      <sheetName val="签字"/>
      <sheetName val="目录"/>
      <sheetName val="表1"/>
      <sheetName val="表2"/>
      <sheetName val="表3"/>
      <sheetName val="表4"/>
      <sheetName val="表5"/>
      <sheetName val="表6"/>
      <sheetName val="表7"/>
      <sheetName val="表7-1"/>
      <sheetName val="表8"/>
      <sheetName val="表9"/>
      <sheetName val="表10"/>
      <sheetName val="表11"/>
      <sheetName val="表12"/>
      <sheetName val="表13"/>
      <sheetName val="表14"/>
      <sheetName val="表15"/>
      <sheetName val="表16"/>
      <sheetName val="表17"/>
      <sheetName val="Sheet1"/>
    </sheetNames>
    <sheetDataSet>
      <sheetData sheetId="0"/>
      <sheetData sheetId="1"/>
      <sheetData sheetId="2"/>
      <sheetData sheetId="3"/>
      <sheetData sheetId="4">
        <row r="7">
          <cell r="F7">
            <v>42014.209999999992</v>
          </cell>
        </row>
      </sheetData>
      <sheetData sheetId="5"/>
      <sheetData sheetId="6"/>
      <sheetData sheetId="7"/>
      <sheetData sheetId="8"/>
      <sheetData sheetId="9">
        <row r="15">
          <cell r="F15">
            <v>3391.84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封面 "/>
      <sheetName val="签字"/>
      <sheetName val="目录"/>
      <sheetName val="表1"/>
      <sheetName val="表2"/>
      <sheetName val="表3"/>
      <sheetName val="表4"/>
      <sheetName val="表5"/>
      <sheetName val="表6"/>
      <sheetName val="表7"/>
      <sheetName val="表7-1"/>
      <sheetName val="表8"/>
      <sheetName val="表9"/>
      <sheetName val="表10"/>
      <sheetName val="表11"/>
      <sheetName val="表12"/>
      <sheetName val="表13"/>
      <sheetName val="表14"/>
      <sheetName val="表15"/>
      <sheetName val="表16"/>
      <sheetName val="表17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F12">
            <v>15564.36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workbookViewId="0">
      <selection activeCell="J11" sqref="J11"/>
    </sheetView>
  </sheetViews>
  <sheetFormatPr defaultRowHeight="13.5"/>
  <cols>
    <col min="1" max="1" width="2.75" customWidth="1"/>
    <col min="5" max="5" width="43.75" customWidth="1"/>
  </cols>
  <sheetData>
    <row r="2" spans="1:9">
      <c r="A2" s="64"/>
      <c r="B2" s="64"/>
    </row>
    <row r="3" spans="1:9" ht="25.5">
      <c r="A3" s="65" t="s">
        <v>102</v>
      </c>
      <c r="B3" s="65"/>
      <c r="C3" s="65"/>
      <c r="D3" s="65"/>
      <c r="E3" s="65"/>
      <c r="F3" s="65"/>
      <c r="G3" s="65"/>
      <c r="H3" s="65"/>
      <c r="I3" s="65"/>
    </row>
    <row r="4" spans="1:9" ht="14.25">
      <c r="A4" s="66"/>
      <c r="B4" s="66"/>
      <c r="C4" s="66"/>
      <c r="D4" s="66"/>
      <c r="E4" s="66"/>
      <c r="F4" s="66"/>
      <c r="G4" s="66"/>
      <c r="H4" s="66"/>
      <c r="I4" s="66"/>
    </row>
    <row r="5" spans="1:9" ht="14.25">
      <c r="A5" s="1"/>
      <c r="B5" s="1"/>
      <c r="C5" s="1"/>
      <c r="D5" s="1"/>
      <c r="E5" s="1"/>
      <c r="F5" s="1"/>
      <c r="G5" s="1"/>
      <c r="H5" s="1"/>
      <c r="I5" s="1"/>
    </row>
    <row r="6" spans="1:9" ht="35.25">
      <c r="A6" s="67" t="s">
        <v>0</v>
      </c>
      <c r="B6" s="67"/>
      <c r="C6" s="67"/>
      <c r="D6" s="67"/>
      <c r="E6" s="67"/>
      <c r="F6" s="67"/>
      <c r="G6" s="67"/>
      <c r="H6" s="67"/>
      <c r="I6" s="67"/>
    </row>
    <row r="8" spans="1:9" ht="28.5" customHeight="1">
      <c r="A8" s="68" t="s">
        <v>216</v>
      </c>
      <c r="B8" s="68"/>
      <c r="C8" s="68"/>
      <c r="D8" s="68"/>
      <c r="E8" s="68"/>
      <c r="F8" s="68"/>
      <c r="G8" s="68"/>
      <c r="H8" s="68"/>
      <c r="I8" s="68"/>
    </row>
    <row r="20" spans="2:10" s="2" customFormat="1" ht="18.75">
      <c r="B20" s="61" t="s">
        <v>217</v>
      </c>
      <c r="C20" s="61"/>
      <c r="D20" s="61"/>
      <c r="E20" s="61"/>
      <c r="F20" s="61" t="s">
        <v>1</v>
      </c>
      <c r="G20" s="61"/>
      <c r="H20" s="61"/>
      <c r="I20" s="61"/>
    </row>
    <row r="21" spans="2:10" s="2" customFormat="1" ht="18.75">
      <c r="B21" s="61" t="s">
        <v>200</v>
      </c>
      <c r="C21" s="61"/>
      <c r="D21" s="61"/>
      <c r="E21" s="61"/>
      <c r="F21" s="62" t="s">
        <v>201</v>
      </c>
      <c r="G21" s="63"/>
      <c r="H21" s="63"/>
      <c r="I21" s="63"/>
      <c r="J21" s="63"/>
    </row>
    <row r="22" spans="2:10" s="2" customFormat="1" ht="18.75">
      <c r="B22" s="61" t="s">
        <v>99</v>
      </c>
      <c r="C22" s="61"/>
      <c r="D22" s="61"/>
      <c r="E22" s="61"/>
      <c r="F22" s="63" t="s">
        <v>100</v>
      </c>
      <c r="G22" s="63"/>
      <c r="H22" s="63"/>
      <c r="I22" s="63"/>
      <c r="J22" s="63"/>
    </row>
    <row r="23" spans="2:10" s="2" customFormat="1" ht="18.75">
      <c r="B23" s="61" t="s">
        <v>202</v>
      </c>
      <c r="C23" s="61"/>
      <c r="D23" s="61"/>
      <c r="E23" s="61"/>
      <c r="F23" s="52" t="s">
        <v>203</v>
      </c>
      <c r="G23" s="28"/>
      <c r="H23" s="28"/>
      <c r="I23" s="28"/>
      <c r="J23" s="28"/>
    </row>
    <row r="24" spans="2:10" s="2" customFormat="1" ht="18.75"/>
    <row r="25" spans="2:10" s="2" customFormat="1" ht="18.75"/>
    <row r="26" spans="2:10" s="2" customFormat="1" ht="18.75">
      <c r="B26" s="27"/>
      <c r="C26" s="27"/>
      <c r="D26" s="27"/>
      <c r="E26" s="27"/>
      <c r="F26" s="27"/>
      <c r="G26" s="27"/>
    </row>
    <row r="27" spans="2:10" ht="18.75">
      <c r="B27" s="27"/>
      <c r="C27" s="27"/>
      <c r="D27" s="27"/>
      <c r="E27" s="27"/>
      <c r="F27" s="27"/>
      <c r="G27" s="27"/>
    </row>
    <row r="28" spans="2:10" ht="18.75">
      <c r="B28" s="27"/>
      <c r="C28" s="27"/>
      <c r="D28" s="27"/>
      <c r="E28" s="27"/>
      <c r="F28" s="27"/>
      <c r="G28" s="27"/>
    </row>
    <row r="29" spans="2:10" ht="18.75">
      <c r="B29" s="27"/>
      <c r="C29" s="27"/>
      <c r="D29" s="27"/>
      <c r="E29" s="27"/>
      <c r="F29" s="27"/>
      <c r="G29" s="27"/>
    </row>
  </sheetData>
  <mergeCells count="12">
    <mergeCell ref="A2:B2"/>
    <mergeCell ref="A3:I3"/>
    <mergeCell ref="A4:I4"/>
    <mergeCell ref="A6:I6"/>
    <mergeCell ref="A8:I8"/>
    <mergeCell ref="B23:E23"/>
    <mergeCell ref="F21:J21"/>
    <mergeCell ref="F22:J22"/>
    <mergeCell ref="B20:E20"/>
    <mergeCell ref="F20:I20"/>
    <mergeCell ref="B21:E21"/>
    <mergeCell ref="B22:E2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topLeftCell="A4" workbookViewId="0">
      <selection activeCell="A15" sqref="A15:G16"/>
    </sheetView>
  </sheetViews>
  <sheetFormatPr defaultRowHeight="13.5"/>
  <cols>
    <col min="1" max="1" width="30.5" style="5" customWidth="1"/>
    <col min="2" max="2" width="6" style="5" customWidth="1"/>
    <col min="3" max="3" width="8.625" style="5" customWidth="1"/>
    <col min="4" max="4" width="20.5" style="5" customWidth="1"/>
    <col min="5" max="5" width="18.875" style="5" customWidth="1"/>
    <col min="6" max="6" width="20.25" style="5" customWidth="1"/>
    <col min="7" max="7" width="22.25" style="5" customWidth="1"/>
    <col min="8" max="16384" width="9" style="5"/>
  </cols>
  <sheetData>
    <row r="1" spans="1:8" ht="18" customHeight="1">
      <c r="A1" s="3" t="s">
        <v>80</v>
      </c>
      <c r="B1" s="3"/>
      <c r="C1" s="3"/>
      <c r="D1" s="4"/>
    </row>
    <row r="2" spans="1:8" ht="18" customHeight="1">
      <c r="A2" s="70" t="s">
        <v>101</v>
      </c>
      <c r="B2" s="70"/>
      <c r="C2" s="70"/>
      <c r="D2" s="70"/>
      <c r="E2" s="70"/>
      <c r="F2" s="70"/>
      <c r="G2" s="70"/>
    </row>
    <row r="3" spans="1:8" ht="27" customHeight="1">
      <c r="A3" s="71" t="s">
        <v>81</v>
      </c>
      <c r="B3" s="71"/>
      <c r="C3" s="71"/>
      <c r="D3" s="71"/>
      <c r="E3" s="71"/>
      <c r="F3" s="71"/>
      <c r="G3" s="71"/>
    </row>
    <row r="4" spans="1:8" ht="18" customHeight="1">
      <c r="A4" s="70" t="s">
        <v>215</v>
      </c>
      <c r="B4" s="70"/>
      <c r="C4" s="70"/>
      <c r="D4" s="70"/>
      <c r="E4" s="70"/>
      <c r="F4" s="70"/>
      <c r="G4" s="70"/>
    </row>
    <row r="5" spans="1:8" ht="18" customHeight="1">
      <c r="A5" s="13"/>
      <c r="B5" s="13"/>
      <c r="C5" s="13"/>
      <c r="D5" s="13"/>
    </row>
    <row r="6" spans="1:8" ht="30" customHeight="1">
      <c r="A6" s="79" t="s">
        <v>22</v>
      </c>
      <c r="B6" s="79" t="s">
        <v>23</v>
      </c>
      <c r="C6" s="79" t="s">
        <v>8</v>
      </c>
      <c r="D6" s="80" t="s">
        <v>82</v>
      </c>
      <c r="E6" s="80" t="s">
        <v>83</v>
      </c>
      <c r="F6" s="80" t="s">
        <v>84</v>
      </c>
      <c r="G6" s="79" t="s">
        <v>25</v>
      </c>
    </row>
    <row r="7" spans="1:8" s="22" customFormat="1" ht="30" customHeight="1">
      <c r="A7" s="79"/>
      <c r="B7" s="79"/>
      <c r="C7" s="79"/>
      <c r="D7" s="81"/>
      <c r="E7" s="81"/>
      <c r="F7" s="81"/>
      <c r="G7" s="79"/>
    </row>
    <row r="8" spans="1:8" ht="30" customHeight="1">
      <c r="A8" s="23" t="s">
        <v>85</v>
      </c>
      <c r="B8" s="11">
        <v>1</v>
      </c>
      <c r="C8" s="11" t="s">
        <v>13</v>
      </c>
      <c r="D8" s="46">
        <f>SUM(D9:D12)</f>
        <v>2095482.9793141645</v>
      </c>
      <c r="E8" s="46">
        <f t="shared" ref="E8:F8" si="0">SUM(E9:E12)</f>
        <v>605231.42578420555</v>
      </c>
      <c r="F8" s="46">
        <f t="shared" si="0"/>
        <v>1490251.5535299589</v>
      </c>
      <c r="G8" s="11" t="s">
        <v>86</v>
      </c>
      <c r="H8" s="45"/>
    </row>
    <row r="9" spans="1:8" ht="30" customHeight="1">
      <c r="A9" s="24" t="s">
        <v>62</v>
      </c>
      <c r="B9" s="11">
        <v>2</v>
      </c>
      <c r="C9" s="11" t="s">
        <v>13</v>
      </c>
      <c r="D9" s="46">
        <f>[1]表3!$F$9</f>
        <v>1614786.87439</v>
      </c>
      <c r="E9" s="46">
        <f>[1]表3!$J$9</f>
        <v>433494.67336899997</v>
      </c>
      <c r="F9" s="46">
        <f>[1]表3!$M$9</f>
        <v>1181292.201021</v>
      </c>
      <c r="G9" s="11"/>
      <c r="H9" s="45"/>
    </row>
    <row r="10" spans="1:8" ht="30" customHeight="1">
      <c r="A10" s="24" t="s">
        <v>63</v>
      </c>
      <c r="B10" s="11">
        <v>3</v>
      </c>
      <c r="C10" s="11" t="s">
        <v>13</v>
      </c>
      <c r="D10" s="46">
        <f>[1]表3!$F$10</f>
        <v>231573.95640689202</v>
      </c>
      <c r="E10" s="46">
        <f>[1]表3!$J$10</f>
        <v>77812.360783093507</v>
      </c>
      <c r="F10" s="46">
        <f>[1]表3!$M$10</f>
        <v>153761.59562379849</v>
      </c>
      <c r="G10" s="11"/>
      <c r="H10" s="45"/>
    </row>
    <row r="11" spans="1:8" ht="30" customHeight="1">
      <c r="A11" s="24" t="s">
        <v>64</v>
      </c>
      <c r="B11" s="11">
        <v>4</v>
      </c>
      <c r="C11" s="11" t="s">
        <v>13</v>
      </c>
      <c r="D11" s="46">
        <f>[1]表3!$F$11</f>
        <v>92405.842422173402</v>
      </c>
      <c r="E11" s="46">
        <f>[1]表3!$J$11</f>
        <v>19269.351063972499</v>
      </c>
      <c r="F11" s="46">
        <f>[1]表3!$M$11</f>
        <v>73136.491358200903</v>
      </c>
      <c r="G11" s="11"/>
      <c r="H11" s="45"/>
    </row>
    <row r="12" spans="1:8" ht="30" customHeight="1">
      <c r="A12" s="24" t="s">
        <v>65</v>
      </c>
      <c r="B12" s="11">
        <v>5</v>
      </c>
      <c r="C12" s="11" t="s">
        <v>13</v>
      </c>
      <c r="D12" s="46">
        <f>[1]表3!$F$12</f>
        <v>156716.30609509899</v>
      </c>
      <c r="E12" s="46">
        <f>[1]表3!$J$12</f>
        <v>74655.040568139608</v>
      </c>
      <c r="F12" s="46">
        <f>[1]表3!$M$12</f>
        <v>82061.265526959382</v>
      </c>
      <c r="G12" s="11"/>
      <c r="H12" s="45"/>
    </row>
    <row r="13" spans="1:8" ht="30" customHeight="1">
      <c r="A13" s="23" t="s">
        <v>87</v>
      </c>
      <c r="B13" s="11">
        <v>6</v>
      </c>
      <c r="C13" s="11" t="s">
        <v>13</v>
      </c>
      <c r="D13" s="46">
        <f>[1]表3!$F$13</f>
        <v>27991.306549164547</v>
      </c>
      <c r="E13" s="46">
        <f>[1]表3!$J$13</f>
        <v>19723.248866878803</v>
      </c>
      <c r="F13" s="46">
        <f>[1]表3!$M$13</f>
        <v>8268.057682285742</v>
      </c>
      <c r="G13" s="11"/>
      <c r="H13" s="45"/>
    </row>
    <row r="14" spans="1:8" ht="30" customHeight="1">
      <c r="A14" s="25" t="s">
        <v>56</v>
      </c>
      <c r="B14" s="11">
        <v>7</v>
      </c>
      <c r="C14" s="11" t="s">
        <v>13</v>
      </c>
      <c r="D14" s="46">
        <f>D8+D13</f>
        <v>2123474.2858633292</v>
      </c>
      <c r="E14" s="46">
        <f t="shared" ref="E14" si="1">E8+E13</f>
        <v>624954.67465108435</v>
      </c>
      <c r="F14" s="46">
        <f>F8+F13</f>
        <v>1498519.6112122447</v>
      </c>
      <c r="G14" s="11" t="s">
        <v>57</v>
      </c>
      <c r="H14" s="45"/>
    </row>
    <row r="15" spans="1:8" s="4" customFormat="1" ht="16.5" customHeight="1">
      <c r="A15" s="84" t="s">
        <v>88</v>
      </c>
      <c r="B15" s="84"/>
      <c r="C15" s="84"/>
      <c r="D15" s="84"/>
      <c r="E15" s="84"/>
      <c r="F15" s="84"/>
      <c r="G15" s="84"/>
    </row>
    <row r="16" spans="1:8" s="4" customFormat="1" ht="17.25" customHeight="1">
      <c r="A16" s="85"/>
      <c r="B16" s="85"/>
      <c r="C16" s="85"/>
      <c r="D16" s="85"/>
      <c r="E16" s="85"/>
      <c r="F16" s="85"/>
      <c r="G16" s="85"/>
    </row>
  </sheetData>
  <mergeCells count="11">
    <mergeCell ref="A15:G16"/>
    <mergeCell ref="A2:G2"/>
    <mergeCell ref="A3:G3"/>
    <mergeCell ref="A4:G4"/>
    <mergeCell ref="A6:A7"/>
    <mergeCell ref="B6:B7"/>
    <mergeCell ref="C6:C7"/>
    <mergeCell ref="D6:D7"/>
    <mergeCell ref="E6:E7"/>
    <mergeCell ref="F6:F7"/>
    <mergeCell ref="G6:G7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topLeftCell="A4" workbookViewId="0">
      <selection activeCell="F16" sqref="F16"/>
    </sheetView>
  </sheetViews>
  <sheetFormatPr defaultRowHeight="13.5"/>
  <cols>
    <col min="1" max="1" width="28.5" style="5" customWidth="1"/>
    <col min="2" max="2" width="6.25" style="5" customWidth="1"/>
    <col min="3" max="3" width="9.625" style="5" customWidth="1"/>
    <col min="4" max="4" width="17" style="5" customWidth="1"/>
    <col min="5" max="5" width="19.5" style="5" customWidth="1"/>
    <col min="6" max="6" width="21.625" style="5" customWidth="1"/>
    <col min="7" max="7" width="22.375" style="12" customWidth="1"/>
    <col min="8" max="16384" width="9" style="5"/>
  </cols>
  <sheetData>
    <row r="1" spans="1:8" ht="18" customHeight="1">
      <c r="A1" s="3" t="s">
        <v>89</v>
      </c>
      <c r="B1" s="3"/>
      <c r="C1" s="3"/>
      <c r="D1" s="3"/>
    </row>
    <row r="2" spans="1:8" ht="18" customHeight="1">
      <c r="A2" s="70" t="s">
        <v>101</v>
      </c>
      <c r="B2" s="70"/>
      <c r="C2" s="70"/>
      <c r="D2" s="70"/>
      <c r="E2" s="70"/>
      <c r="F2" s="70"/>
      <c r="G2" s="70"/>
    </row>
    <row r="3" spans="1:8" ht="18" customHeight="1">
      <c r="A3" s="71" t="s">
        <v>90</v>
      </c>
      <c r="B3" s="71"/>
      <c r="C3" s="71"/>
      <c r="D3" s="71"/>
      <c r="E3" s="71"/>
      <c r="F3" s="71"/>
      <c r="G3" s="71"/>
    </row>
    <row r="4" spans="1:8" ht="18" customHeight="1">
      <c r="A4" s="70" t="s">
        <v>215</v>
      </c>
      <c r="B4" s="70"/>
      <c r="C4" s="70"/>
      <c r="D4" s="70"/>
      <c r="E4" s="70"/>
      <c r="F4" s="70"/>
      <c r="G4" s="70"/>
    </row>
    <row r="5" spans="1:8" ht="18" customHeight="1">
      <c r="A5" s="13"/>
      <c r="B5" s="13"/>
      <c r="C5" s="13"/>
      <c r="D5" s="13"/>
      <c r="E5" s="18"/>
    </row>
    <row r="6" spans="1:8" ht="52.5" customHeight="1">
      <c r="A6" s="19" t="s">
        <v>22</v>
      </c>
      <c r="B6" s="19" t="s">
        <v>23</v>
      </c>
      <c r="C6" s="19" t="s">
        <v>8</v>
      </c>
      <c r="D6" s="14" t="s">
        <v>91</v>
      </c>
      <c r="E6" s="14" t="s">
        <v>92</v>
      </c>
      <c r="F6" s="14" t="s">
        <v>93</v>
      </c>
      <c r="G6" s="14" t="s">
        <v>25</v>
      </c>
    </row>
    <row r="7" spans="1:8" ht="27.95" customHeight="1">
      <c r="A7" s="23" t="s">
        <v>94</v>
      </c>
      <c r="B7" s="11">
        <v>1</v>
      </c>
      <c r="C7" s="11" t="s">
        <v>13</v>
      </c>
      <c r="D7" s="41">
        <f>SUM(D8:D13)</f>
        <v>38529.852507285679</v>
      </c>
      <c r="E7" s="41">
        <f t="shared" ref="E7:F7" si="0">SUM(E8:E13)</f>
        <v>10815.421076607887</v>
      </c>
      <c r="F7" s="41">
        <f t="shared" si="0"/>
        <v>27714.431430677792</v>
      </c>
      <c r="G7" s="11"/>
      <c r="H7" s="59"/>
    </row>
    <row r="8" spans="1:8" ht="27.95" customHeight="1">
      <c r="A8" s="21" t="s">
        <v>73</v>
      </c>
      <c r="B8" s="11">
        <v>2</v>
      </c>
      <c r="C8" s="11" t="s">
        <v>13</v>
      </c>
      <c r="D8" s="41">
        <v>0</v>
      </c>
      <c r="E8" s="41">
        <v>0</v>
      </c>
      <c r="F8" s="41">
        <v>0</v>
      </c>
      <c r="G8" s="11"/>
      <c r="H8" s="59"/>
    </row>
    <row r="9" spans="1:8" ht="27.95" customHeight="1">
      <c r="A9" s="21" t="s">
        <v>74</v>
      </c>
      <c r="B9" s="11">
        <v>3</v>
      </c>
      <c r="C9" s="11" t="s">
        <v>13</v>
      </c>
      <c r="D9" s="41">
        <f>[1]表5!$F$10</f>
        <v>25862.238877</v>
      </c>
      <c r="E9" s="41">
        <f>[1]表5!$J$10</f>
        <v>8512.1308659999995</v>
      </c>
      <c r="F9" s="41">
        <f>[1]表5!$M$10</f>
        <v>17350.108011</v>
      </c>
      <c r="G9" s="11"/>
      <c r="H9" s="59"/>
    </row>
    <row r="10" spans="1:8" ht="27.95" customHeight="1">
      <c r="A10" s="21" t="s">
        <v>75</v>
      </c>
      <c r="B10" s="11">
        <v>4</v>
      </c>
      <c r="C10" s="11" t="s">
        <v>13</v>
      </c>
      <c r="D10" s="41">
        <f>[1]表5!$F$11</f>
        <v>1317.53461136848</v>
      </c>
      <c r="E10" s="41">
        <f>[1]表5!$J$11</f>
        <v>912.18400120113813</v>
      </c>
      <c r="F10" s="41">
        <f>[1]表5!$M$11</f>
        <v>405.35061016734187</v>
      </c>
      <c r="G10" s="11"/>
      <c r="H10" s="59"/>
    </row>
    <row r="11" spans="1:8" ht="27.95" customHeight="1">
      <c r="A11" s="21" t="s">
        <v>76</v>
      </c>
      <c r="B11" s="11">
        <v>5</v>
      </c>
      <c r="C11" s="11" t="s">
        <v>13</v>
      </c>
      <c r="D11" s="41">
        <v>0</v>
      </c>
      <c r="E11" s="41">
        <v>0</v>
      </c>
      <c r="F11" s="41">
        <v>0</v>
      </c>
      <c r="G11" s="11"/>
      <c r="H11" s="59"/>
    </row>
    <row r="12" spans="1:8" ht="27.95" customHeight="1">
      <c r="A12" s="21" t="s">
        <v>95</v>
      </c>
      <c r="B12" s="11">
        <v>6</v>
      </c>
      <c r="C12" s="11" t="s">
        <v>13</v>
      </c>
      <c r="D12" s="41">
        <f>[1]表5!$F$13</f>
        <v>11350.0790189172</v>
      </c>
      <c r="E12" s="41">
        <f>[1]表5!$J$13</f>
        <v>1391.1062094067502</v>
      </c>
      <c r="F12" s="41">
        <f>[1]表5!$M$13</f>
        <v>9958.972809510451</v>
      </c>
      <c r="G12" s="11"/>
      <c r="H12" s="59"/>
    </row>
    <row r="13" spans="1:8" ht="27.95" customHeight="1">
      <c r="A13" s="21" t="s">
        <v>78</v>
      </c>
      <c r="B13" s="11">
        <v>7</v>
      </c>
      <c r="C13" s="11" t="s">
        <v>13</v>
      </c>
      <c r="D13" s="41">
        <v>0</v>
      </c>
      <c r="E13" s="41">
        <v>0</v>
      </c>
      <c r="F13" s="41">
        <v>0</v>
      </c>
      <c r="G13" s="11"/>
      <c r="H13" s="59"/>
    </row>
    <row r="14" spans="1:8" ht="33" customHeight="1">
      <c r="A14" s="23" t="s">
        <v>96</v>
      </c>
      <c r="B14" s="11">
        <v>8</v>
      </c>
      <c r="C14" s="11" t="s">
        <v>13</v>
      </c>
      <c r="D14" s="41">
        <f>[1]表5!$F$15</f>
        <v>5885.8447153964553</v>
      </c>
      <c r="E14" s="41">
        <f>[1]表5!$J$15</f>
        <v>3390.8838891020632</v>
      </c>
      <c r="F14" s="41">
        <f>[1]表5!$M$15</f>
        <v>2494.9608262943921</v>
      </c>
      <c r="G14" s="11"/>
      <c r="H14" s="59"/>
    </row>
    <row r="15" spans="1:8" ht="27.95" customHeight="1">
      <c r="A15" s="26" t="s">
        <v>97</v>
      </c>
      <c r="B15" s="11">
        <v>9</v>
      </c>
      <c r="C15" s="11" t="s">
        <v>13</v>
      </c>
      <c r="D15" s="41">
        <f>D7+D14</f>
        <v>44415.697222682138</v>
      </c>
      <c r="E15" s="41">
        <f t="shared" ref="E15:F15" si="1">E7+E14</f>
        <v>14206.304965709951</v>
      </c>
      <c r="F15" s="41">
        <f t="shared" si="1"/>
        <v>30209.392256972184</v>
      </c>
      <c r="G15" s="11" t="s">
        <v>57</v>
      </c>
      <c r="H15" s="59"/>
    </row>
    <row r="16" spans="1:8" ht="19.5" customHeight="1">
      <c r="A16" s="4" t="s">
        <v>98</v>
      </c>
      <c r="F16" s="45"/>
    </row>
  </sheetData>
  <mergeCells count="3">
    <mergeCell ref="A2:G2"/>
    <mergeCell ref="A3:G3"/>
    <mergeCell ref="A4:G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A5" sqref="A5:D25"/>
    </sheetView>
  </sheetViews>
  <sheetFormatPr defaultRowHeight="13.5"/>
  <cols>
    <col min="1" max="1" width="19.375" style="5" customWidth="1"/>
    <col min="2" max="2" width="14.25" style="5" customWidth="1"/>
    <col min="3" max="3" width="17.625" style="5" customWidth="1"/>
    <col min="4" max="4" width="60.375" style="4" customWidth="1"/>
    <col min="5" max="16384" width="9" style="5"/>
  </cols>
  <sheetData>
    <row r="1" spans="1:4" ht="32.25" customHeight="1">
      <c r="A1" s="3"/>
      <c r="B1" s="3"/>
      <c r="C1" s="3"/>
    </row>
    <row r="2" spans="1:4" ht="27.75" customHeight="1">
      <c r="A2" s="69" t="s">
        <v>103</v>
      </c>
      <c r="B2" s="70"/>
      <c r="C2" s="70"/>
      <c r="D2" s="70"/>
    </row>
    <row r="3" spans="1:4" ht="34.5" customHeight="1">
      <c r="A3" s="71" t="s">
        <v>2</v>
      </c>
      <c r="B3" s="71"/>
      <c r="C3" s="71"/>
      <c r="D3" s="71"/>
    </row>
    <row r="4" spans="1:4" ht="18" customHeight="1">
      <c r="A4" s="70"/>
      <c r="B4" s="70"/>
      <c r="C4" s="70"/>
      <c r="D4" s="70"/>
    </row>
    <row r="5" spans="1:4" ht="14.25" customHeight="1">
      <c r="A5" s="72" t="s">
        <v>214</v>
      </c>
      <c r="B5" s="73"/>
      <c r="C5" s="73"/>
      <c r="D5" s="73"/>
    </row>
    <row r="6" spans="1:4" ht="6.75" customHeight="1">
      <c r="A6" s="73"/>
      <c r="B6" s="73"/>
      <c r="C6" s="73"/>
      <c r="D6" s="73"/>
    </row>
    <row r="7" spans="1:4" ht="13.5" customHeight="1">
      <c r="A7" s="73"/>
      <c r="B7" s="73"/>
      <c r="C7" s="73"/>
      <c r="D7" s="73"/>
    </row>
    <row r="8" spans="1:4" ht="10.5" customHeight="1">
      <c r="A8" s="73"/>
      <c r="B8" s="73"/>
      <c r="C8" s="73"/>
      <c r="D8" s="73"/>
    </row>
    <row r="9" spans="1:4" ht="6.75" customHeight="1">
      <c r="A9" s="73"/>
      <c r="B9" s="73"/>
      <c r="C9" s="73"/>
      <c r="D9" s="73"/>
    </row>
    <row r="10" spans="1:4" ht="13.5" customHeight="1">
      <c r="A10" s="73"/>
      <c r="B10" s="73"/>
      <c r="C10" s="73"/>
      <c r="D10" s="73"/>
    </row>
    <row r="11" spans="1:4" ht="13.5" customHeight="1">
      <c r="A11" s="73"/>
      <c r="B11" s="73"/>
      <c r="C11" s="73"/>
      <c r="D11" s="73"/>
    </row>
    <row r="12" spans="1:4" ht="13.5" customHeight="1">
      <c r="A12" s="73"/>
      <c r="B12" s="73"/>
      <c r="C12" s="73"/>
      <c r="D12" s="73"/>
    </row>
    <row r="13" spans="1:4" ht="13.5" customHeight="1">
      <c r="A13" s="73"/>
      <c r="B13" s="73"/>
      <c r="C13" s="73"/>
      <c r="D13" s="73"/>
    </row>
    <row r="14" spans="1:4" ht="13.5" customHeight="1">
      <c r="A14" s="73"/>
      <c r="B14" s="73"/>
      <c r="C14" s="73"/>
      <c r="D14" s="73"/>
    </row>
    <row r="15" spans="1:4" ht="13.5" customHeight="1">
      <c r="A15" s="73"/>
      <c r="B15" s="73"/>
      <c r="C15" s="73"/>
      <c r="D15" s="73"/>
    </row>
    <row r="16" spans="1:4" ht="13.5" customHeight="1">
      <c r="A16" s="73"/>
      <c r="B16" s="73"/>
      <c r="C16" s="73"/>
      <c r="D16" s="73"/>
    </row>
    <row r="17" spans="1:4" ht="13.5" customHeight="1">
      <c r="A17" s="73"/>
      <c r="B17" s="73"/>
      <c r="C17" s="73"/>
      <c r="D17" s="73"/>
    </row>
    <row r="18" spans="1:4" ht="13.5" customHeight="1">
      <c r="A18" s="73"/>
      <c r="B18" s="73"/>
      <c r="C18" s="73"/>
      <c r="D18" s="73"/>
    </row>
    <row r="19" spans="1:4" ht="13.5" customHeight="1">
      <c r="A19" s="73"/>
      <c r="B19" s="73"/>
      <c r="C19" s="73"/>
      <c r="D19" s="73"/>
    </row>
    <row r="20" spans="1:4" ht="13.5" customHeight="1">
      <c r="A20" s="73"/>
      <c r="B20" s="73"/>
      <c r="C20" s="73"/>
      <c r="D20" s="73"/>
    </row>
    <row r="21" spans="1:4" ht="13.5" customHeight="1">
      <c r="A21" s="73"/>
      <c r="B21" s="73"/>
      <c r="C21" s="73"/>
      <c r="D21" s="73"/>
    </row>
    <row r="22" spans="1:4" ht="13.5" customHeight="1">
      <c r="A22" s="73"/>
      <c r="B22" s="73"/>
      <c r="C22" s="73"/>
      <c r="D22" s="73"/>
    </row>
    <row r="23" spans="1:4" ht="13.5" customHeight="1">
      <c r="A23" s="73"/>
      <c r="B23" s="73"/>
      <c r="C23" s="73"/>
      <c r="D23" s="73"/>
    </row>
    <row r="24" spans="1:4" ht="13.5" customHeight="1">
      <c r="A24" s="73"/>
      <c r="B24" s="73"/>
      <c r="C24" s="73"/>
      <c r="D24" s="73"/>
    </row>
    <row r="25" spans="1:4" ht="13.5" customHeight="1">
      <c r="A25" s="73"/>
      <c r="B25" s="73"/>
      <c r="C25" s="73"/>
      <c r="D25" s="73"/>
    </row>
  </sheetData>
  <mergeCells count="4">
    <mergeCell ref="A2:D2"/>
    <mergeCell ref="A3:D3"/>
    <mergeCell ref="A4:D4"/>
    <mergeCell ref="A5:D25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workbookViewId="0">
      <selection activeCell="J7" sqref="J7"/>
    </sheetView>
  </sheetViews>
  <sheetFormatPr defaultRowHeight="13.5"/>
  <cols>
    <col min="1" max="1" width="8.25" style="5" customWidth="1"/>
    <col min="2" max="2" width="9.25" style="5" customWidth="1"/>
    <col min="3" max="3" width="10" style="5" customWidth="1"/>
    <col min="4" max="4" width="22.625" style="5" customWidth="1"/>
    <col min="5" max="5" width="22.75" style="4" customWidth="1"/>
    <col min="6" max="16384" width="9" style="5"/>
  </cols>
  <sheetData>
    <row r="1" spans="1:7" ht="18" customHeight="1">
      <c r="A1" s="3"/>
      <c r="B1" s="3"/>
      <c r="C1" s="3"/>
      <c r="D1" s="3"/>
    </row>
    <row r="2" spans="1:7" ht="24.75" customHeight="1">
      <c r="A2" s="70" t="s">
        <v>101</v>
      </c>
      <c r="B2" s="70"/>
      <c r="C2" s="70"/>
      <c r="D2" s="70"/>
      <c r="E2" s="70"/>
      <c r="F2" s="70"/>
      <c r="G2" s="70"/>
    </row>
    <row r="3" spans="1:7" ht="39" customHeight="1">
      <c r="A3" s="71" t="s">
        <v>3</v>
      </c>
      <c r="B3" s="71"/>
      <c r="C3" s="71"/>
      <c r="D3" s="71"/>
      <c r="E3" s="71"/>
      <c r="F3" s="71"/>
      <c r="G3" s="71"/>
    </row>
    <row r="4" spans="1:7" ht="18" customHeight="1">
      <c r="A4" s="70"/>
      <c r="B4" s="70"/>
      <c r="C4" s="70"/>
      <c r="D4" s="70"/>
      <c r="E4" s="70"/>
    </row>
    <row r="5" spans="1:7" ht="27.95" customHeight="1">
      <c r="A5" s="74"/>
      <c r="B5" s="74"/>
      <c r="C5" s="74"/>
      <c r="D5" s="74"/>
      <c r="E5" s="74"/>
    </row>
    <row r="6" spans="1:7" ht="27.95" customHeight="1">
      <c r="A6" s="74"/>
      <c r="B6" s="74"/>
      <c r="C6" s="74"/>
      <c r="D6" s="74"/>
      <c r="E6" s="74"/>
    </row>
    <row r="7" spans="1:7" ht="27.95" customHeight="1">
      <c r="A7" s="74"/>
      <c r="B7" s="74"/>
      <c r="C7" s="74"/>
      <c r="D7" s="74"/>
      <c r="E7" s="74"/>
    </row>
    <row r="8" spans="1:7">
      <c r="A8" s="74"/>
      <c r="B8" s="74"/>
      <c r="C8" s="74"/>
      <c r="D8" s="74"/>
      <c r="E8" s="74"/>
    </row>
    <row r="9" spans="1:7">
      <c r="A9" s="74"/>
      <c r="B9" s="74"/>
      <c r="C9" s="74"/>
      <c r="D9" s="74"/>
      <c r="E9" s="74"/>
    </row>
    <row r="10" spans="1:7">
      <c r="A10" s="74"/>
      <c r="B10" s="74"/>
      <c r="C10" s="74"/>
      <c r="D10" s="74"/>
      <c r="E10" s="74"/>
    </row>
    <row r="11" spans="1:7">
      <c r="A11" s="74"/>
      <c r="B11" s="74"/>
      <c r="C11" s="74"/>
      <c r="D11" s="74"/>
      <c r="E11" s="74"/>
    </row>
    <row r="12" spans="1:7">
      <c r="A12" s="74"/>
      <c r="B12" s="74"/>
      <c r="C12" s="74"/>
      <c r="D12" s="74"/>
      <c r="E12" s="74"/>
    </row>
    <row r="13" spans="1:7">
      <c r="A13" s="74"/>
      <c r="B13" s="74"/>
      <c r="C13" s="74"/>
      <c r="D13" s="74"/>
      <c r="E13" s="74"/>
    </row>
    <row r="14" spans="1:7">
      <c r="A14" s="74"/>
      <c r="B14" s="74"/>
      <c r="C14" s="74"/>
      <c r="D14" s="74"/>
      <c r="E14" s="74"/>
    </row>
    <row r="15" spans="1:7">
      <c r="A15" s="74"/>
      <c r="B15" s="74"/>
      <c r="C15" s="74"/>
      <c r="D15" s="74"/>
      <c r="E15" s="74"/>
    </row>
    <row r="16" spans="1:7">
      <c r="A16" s="74"/>
      <c r="B16" s="74"/>
      <c r="C16" s="74"/>
      <c r="D16" s="74"/>
      <c r="E16" s="74"/>
    </row>
    <row r="17" spans="1:5">
      <c r="A17" s="74"/>
      <c r="B17" s="74"/>
      <c r="C17" s="74"/>
      <c r="D17" s="74"/>
      <c r="E17" s="74"/>
    </row>
    <row r="18" spans="1:5">
      <c r="A18" s="74"/>
      <c r="B18" s="74"/>
      <c r="C18" s="74"/>
      <c r="D18" s="74"/>
      <c r="E18" s="74"/>
    </row>
    <row r="19" spans="1:5">
      <c r="A19" s="74"/>
      <c r="B19" s="74"/>
      <c r="C19" s="74"/>
      <c r="D19" s="74"/>
      <c r="E19" s="74"/>
    </row>
    <row r="20" spans="1:5">
      <c r="A20" s="74"/>
      <c r="B20" s="74"/>
      <c r="C20" s="74"/>
      <c r="D20" s="74"/>
      <c r="E20" s="74"/>
    </row>
    <row r="21" spans="1:5">
      <c r="A21" s="74"/>
      <c r="B21" s="74"/>
      <c r="C21" s="74"/>
      <c r="D21" s="74"/>
      <c r="E21" s="74"/>
    </row>
    <row r="22" spans="1:5">
      <c r="A22" s="74"/>
      <c r="B22" s="74"/>
      <c r="C22" s="74"/>
      <c r="D22" s="74"/>
      <c r="E22" s="74"/>
    </row>
    <row r="23" spans="1:5">
      <c r="A23" s="74"/>
      <c r="B23" s="74"/>
      <c r="C23" s="74"/>
      <c r="D23" s="74"/>
      <c r="E23" s="74"/>
    </row>
    <row r="24" spans="1:5">
      <c r="A24" s="74"/>
      <c r="B24" s="74"/>
      <c r="C24" s="74"/>
      <c r="D24" s="74"/>
      <c r="E24" s="74"/>
    </row>
    <row r="25" spans="1:5">
      <c r="A25" s="74"/>
      <c r="B25" s="74"/>
      <c r="C25" s="74"/>
      <c r="D25" s="74"/>
      <c r="E25" s="74"/>
    </row>
    <row r="26" spans="1:5">
      <c r="A26" s="74"/>
      <c r="B26" s="74"/>
      <c r="C26" s="74"/>
      <c r="D26" s="74"/>
      <c r="E26" s="74"/>
    </row>
    <row r="27" spans="1:5">
      <c r="A27" s="74"/>
      <c r="B27" s="74"/>
      <c r="C27" s="74"/>
      <c r="D27" s="74"/>
      <c r="E27" s="74"/>
    </row>
    <row r="28" spans="1:5">
      <c r="A28" s="74"/>
      <c r="B28" s="74"/>
      <c r="C28" s="74"/>
      <c r="D28" s="74"/>
      <c r="E28" s="74"/>
    </row>
    <row r="29" spans="1:5">
      <c r="A29" s="74"/>
      <c r="B29" s="74"/>
      <c r="C29" s="74"/>
      <c r="D29" s="74"/>
      <c r="E29" s="74"/>
    </row>
    <row r="30" spans="1:5">
      <c r="A30" s="74"/>
      <c r="B30" s="74"/>
      <c r="C30" s="74"/>
      <c r="D30" s="74"/>
      <c r="E30" s="74"/>
    </row>
    <row r="31" spans="1:5">
      <c r="A31" s="74"/>
      <c r="B31" s="74"/>
      <c r="C31" s="74"/>
      <c r="D31" s="74"/>
      <c r="E31" s="74"/>
    </row>
    <row r="32" spans="1:5">
      <c r="A32" s="74"/>
      <c r="B32" s="74"/>
      <c r="C32" s="74"/>
      <c r="D32" s="74"/>
      <c r="E32" s="74"/>
    </row>
    <row r="33" spans="1:5">
      <c r="A33" s="74"/>
      <c r="B33" s="74"/>
      <c r="C33" s="74"/>
      <c r="D33" s="74"/>
      <c r="E33" s="74"/>
    </row>
    <row r="34" spans="1:5">
      <c r="A34" s="74"/>
      <c r="B34" s="74"/>
      <c r="C34" s="74"/>
      <c r="D34" s="74"/>
      <c r="E34" s="74"/>
    </row>
    <row r="35" spans="1:5">
      <c r="A35" s="74"/>
      <c r="B35" s="74"/>
      <c r="C35" s="74"/>
      <c r="D35" s="74"/>
      <c r="E35" s="74"/>
    </row>
    <row r="36" spans="1:5">
      <c r="A36" s="74"/>
      <c r="B36" s="74"/>
      <c r="C36" s="74"/>
      <c r="D36" s="74"/>
      <c r="E36" s="74"/>
    </row>
  </sheetData>
  <mergeCells count="4">
    <mergeCell ref="A4:E4"/>
    <mergeCell ref="A5:E36"/>
    <mergeCell ref="A2:G2"/>
    <mergeCell ref="A3:G3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opLeftCell="A7" workbookViewId="0">
      <selection activeCell="F18" sqref="F18"/>
    </sheetView>
  </sheetViews>
  <sheetFormatPr defaultRowHeight="13.5"/>
  <cols>
    <col min="1" max="1" width="7.25" style="22" customWidth="1"/>
    <col min="2" max="2" width="11.875" style="22" customWidth="1"/>
    <col min="3" max="3" width="9.625" style="48" customWidth="1"/>
    <col min="4" max="4" width="6.5" style="22" customWidth="1"/>
    <col min="5" max="5" width="15.75" style="22" customWidth="1"/>
    <col min="6" max="6" width="12.875" style="22" customWidth="1"/>
    <col min="7" max="7" width="9" style="22"/>
    <col min="8" max="8" width="10.375" style="22" customWidth="1"/>
    <col min="9" max="10" width="9" style="22"/>
    <col min="11" max="11" width="10.5" style="22" customWidth="1"/>
    <col min="12" max="16384" width="9" style="22"/>
  </cols>
  <sheetData>
    <row r="1" spans="1:13">
      <c r="A1" s="47"/>
      <c r="B1" s="47"/>
    </row>
    <row r="2" spans="1:13">
      <c r="A2" s="77" t="s">
        <v>103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23.25">
      <c r="A3" s="76" t="s">
        <v>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>
      <c r="A4" s="75"/>
      <c r="B4" s="75"/>
      <c r="C4" s="75"/>
    </row>
    <row r="5" spans="1:13" ht="36">
      <c r="A5" s="29" t="s">
        <v>104</v>
      </c>
      <c r="B5" s="29" t="s">
        <v>105</v>
      </c>
      <c r="C5" s="29" t="s">
        <v>106</v>
      </c>
      <c r="D5" s="29" t="s">
        <v>107</v>
      </c>
      <c r="E5" s="29" t="s">
        <v>108</v>
      </c>
      <c r="F5" s="29" t="s">
        <v>109</v>
      </c>
      <c r="G5" s="29" t="s">
        <v>110</v>
      </c>
      <c r="H5" s="29" t="s">
        <v>111</v>
      </c>
      <c r="I5" s="29" t="s">
        <v>112</v>
      </c>
      <c r="J5" s="29" t="s">
        <v>113</v>
      </c>
      <c r="K5" s="30" t="s">
        <v>114</v>
      </c>
      <c r="L5" s="30" t="s">
        <v>115</v>
      </c>
      <c r="M5" s="31" t="s">
        <v>116</v>
      </c>
    </row>
    <row r="6" spans="1:13">
      <c r="A6" s="32" t="s">
        <v>117</v>
      </c>
      <c r="B6" s="32" t="s">
        <v>118</v>
      </c>
      <c r="C6" s="33"/>
      <c r="D6" s="32"/>
      <c r="E6" s="32"/>
      <c r="F6" s="33"/>
      <c r="G6" s="32"/>
      <c r="H6" s="32"/>
      <c r="I6" s="32"/>
      <c r="J6" s="32"/>
      <c r="K6" s="32"/>
      <c r="L6" s="32"/>
      <c r="M6" s="33"/>
    </row>
    <row r="7" spans="1:13" ht="36">
      <c r="A7" s="32">
        <v>1</v>
      </c>
      <c r="B7" s="32" t="s">
        <v>119</v>
      </c>
      <c r="C7" s="32" t="s">
        <v>120</v>
      </c>
      <c r="D7" s="32" t="s">
        <v>121</v>
      </c>
      <c r="E7" s="32" t="s">
        <v>122</v>
      </c>
      <c r="F7" s="32" t="s">
        <v>123</v>
      </c>
      <c r="G7" s="34">
        <v>406.86</v>
      </c>
      <c r="H7" s="32" t="s">
        <v>124</v>
      </c>
      <c r="I7" s="32">
        <v>1010</v>
      </c>
      <c r="J7" s="32">
        <v>10</v>
      </c>
      <c r="K7" s="35">
        <v>90</v>
      </c>
      <c r="L7" s="32">
        <v>4</v>
      </c>
      <c r="M7" s="32">
        <v>19</v>
      </c>
    </row>
    <row r="8" spans="1:13" ht="24">
      <c r="A8" s="32">
        <v>2</v>
      </c>
      <c r="B8" s="32" t="s">
        <v>125</v>
      </c>
      <c r="C8" s="32" t="s">
        <v>126</v>
      </c>
      <c r="D8" s="32" t="s">
        <v>127</v>
      </c>
      <c r="E8" s="32" t="s">
        <v>128</v>
      </c>
      <c r="F8" s="32" t="s">
        <v>129</v>
      </c>
      <c r="G8" s="34">
        <v>9.9499999999999993</v>
      </c>
      <c r="H8" s="32" t="s">
        <v>130</v>
      </c>
      <c r="I8" s="32">
        <v>323.89999999999998</v>
      </c>
      <c r="J8" s="32">
        <v>4</v>
      </c>
      <c r="K8" s="32">
        <v>7.5</v>
      </c>
      <c r="L8" s="32">
        <v>1</v>
      </c>
      <c r="M8" s="32">
        <v>0</v>
      </c>
    </row>
    <row r="9" spans="1:13" ht="24">
      <c r="A9" s="32">
        <v>3</v>
      </c>
      <c r="B9" s="32" t="s">
        <v>131</v>
      </c>
      <c r="C9" s="32" t="s">
        <v>126</v>
      </c>
      <c r="D9" s="32" t="s">
        <v>127</v>
      </c>
      <c r="E9" s="32" t="s">
        <v>132</v>
      </c>
      <c r="F9" s="32" t="s">
        <v>133</v>
      </c>
      <c r="G9" s="34">
        <v>25.13</v>
      </c>
      <c r="H9" s="32" t="s">
        <v>134</v>
      </c>
      <c r="I9" s="32">
        <v>1016</v>
      </c>
      <c r="J9" s="32">
        <v>10</v>
      </c>
      <c r="K9" s="32">
        <v>34</v>
      </c>
      <c r="L9" s="32">
        <v>1</v>
      </c>
      <c r="M9" s="32">
        <v>1</v>
      </c>
    </row>
    <row r="10" spans="1:13" ht="24">
      <c r="A10" s="32">
        <v>4</v>
      </c>
      <c r="B10" s="32" t="s">
        <v>135</v>
      </c>
      <c r="C10" s="32" t="s">
        <v>126</v>
      </c>
      <c r="D10" s="32" t="s">
        <v>127</v>
      </c>
      <c r="E10" s="32" t="s">
        <v>136</v>
      </c>
      <c r="F10" s="32" t="s">
        <v>129</v>
      </c>
      <c r="G10" s="34">
        <v>10.6</v>
      </c>
      <c r="H10" s="32" t="s">
        <v>137</v>
      </c>
      <c r="I10" s="32">
        <v>168.3</v>
      </c>
      <c r="J10" s="32">
        <v>6.3</v>
      </c>
      <c r="K10" s="32">
        <v>1.6</v>
      </c>
      <c r="L10" s="32">
        <v>0</v>
      </c>
      <c r="M10" s="32">
        <v>0</v>
      </c>
    </row>
    <row r="11" spans="1:13" ht="24">
      <c r="A11" s="32">
        <v>5</v>
      </c>
      <c r="B11" s="32" t="s">
        <v>138</v>
      </c>
      <c r="C11" s="32" t="s">
        <v>126</v>
      </c>
      <c r="D11" s="32" t="s">
        <v>127</v>
      </c>
      <c r="E11" s="32" t="s">
        <v>139</v>
      </c>
      <c r="F11" s="32" t="s">
        <v>140</v>
      </c>
      <c r="G11" s="34">
        <v>30.15</v>
      </c>
      <c r="H11" s="32" t="s">
        <v>141</v>
      </c>
      <c r="I11" s="32" t="s">
        <v>142</v>
      </c>
      <c r="J11" s="32">
        <v>6.3</v>
      </c>
      <c r="K11" s="32">
        <v>4.5</v>
      </c>
      <c r="L11" s="32">
        <v>1</v>
      </c>
      <c r="M11" s="32">
        <v>0</v>
      </c>
    </row>
    <row r="12" spans="1:13" ht="24">
      <c r="A12" s="32">
        <v>6</v>
      </c>
      <c r="B12" s="32" t="s">
        <v>143</v>
      </c>
      <c r="C12" s="32" t="s">
        <v>126</v>
      </c>
      <c r="D12" s="32" t="s">
        <v>127</v>
      </c>
      <c r="E12" s="32" t="s">
        <v>144</v>
      </c>
      <c r="F12" s="32" t="s">
        <v>145</v>
      </c>
      <c r="G12" s="34">
        <v>20.8</v>
      </c>
      <c r="H12" s="32" t="s">
        <v>124</v>
      </c>
      <c r="I12" s="32">
        <v>610</v>
      </c>
      <c r="J12" s="32">
        <v>6.3</v>
      </c>
      <c r="K12" s="32">
        <v>20.5</v>
      </c>
      <c r="L12" s="32">
        <v>1</v>
      </c>
      <c r="M12" s="32">
        <v>0</v>
      </c>
    </row>
    <row r="13" spans="1:13" ht="24">
      <c r="A13" s="32">
        <v>7</v>
      </c>
      <c r="B13" s="32" t="s">
        <v>146</v>
      </c>
      <c r="C13" s="32" t="s">
        <v>147</v>
      </c>
      <c r="D13" s="32" t="s">
        <v>127</v>
      </c>
      <c r="E13" s="32" t="s">
        <v>148</v>
      </c>
      <c r="F13" s="32" t="s">
        <v>149</v>
      </c>
      <c r="G13" s="34">
        <v>70.082999999999998</v>
      </c>
      <c r="H13" s="32" t="s">
        <v>150</v>
      </c>
      <c r="I13" s="32">
        <v>711</v>
      </c>
      <c r="J13" s="32">
        <v>10</v>
      </c>
      <c r="K13" s="32">
        <v>42</v>
      </c>
      <c r="L13" s="32">
        <v>2</v>
      </c>
      <c r="M13" s="32">
        <v>4</v>
      </c>
    </row>
    <row r="14" spans="1:13">
      <c r="A14" s="32" t="s">
        <v>151</v>
      </c>
      <c r="B14" s="32" t="s">
        <v>152</v>
      </c>
      <c r="C14" s="32"/>
      <c r="D14" s="32"/>
      <c r="E14" s="32"/>
      <c r="F14" s="32"/>
      <c r="G14" s="34"/>
      <c r="H14" s="32"/>
      <c r="I14" s="32"/>
      <c r="J14" s="32"/>
      <c r="K14" s="32"/>
      <c r="L14" s="32"/>
      <c r="M14" s="32"/>
    </row>
    <row r="15" spans="1:13" ht="24">
      <c r="A15" s="32">
        <v>1</v>
      </c>
      <c r="B15" s="32" t="s">
        <v>153</v>
      </c>
      <c r="C15" s="32" t="s">
        <v>154</v>
      </c>
      <c r="D15" s="32" t="s">
        <v>121</v>
      </c>
      <c r="E15" s="32" t="s">
        <v>155</v>
      </c>
      <c r="F15" s="32" t="s">
        <v>156</v>
      </c>
      <c r="G15" s="34">
        <v>428.15</v>
      </c>
      <c r="H15" s="32" t="s">
        <v>157</v>
      </c>
      <c r="I15" s="32">
        <v>711</v>
      </c>
      <c r="J15" s="32">
        <v>10</v>
      </c>
      <c r="K15" s="32">
        <v>84</v>
      </c>
      <c r="L15" s="32">
        <v>9</v>
      </c>
      <c r="M15" s="32">
        <v>22</v>
      </c>
    </row>
    <row r="16" spans="1:13" ht="24">
      <c r="A16" s="32">
        <v>2</v>
      </c>
      <c r="B16" s="32" t="s">
        <v>158</v>
      </c>
      <c r="C16" s="32" t="s">
        <v>154</v>
      </c>
      <c r="D16" s="32" t="s">
        <v>127</v>
      </c>
      <c r="E16" s="32" t="s">
        <v>159</v>
      </c>
      <c r="F16" s="32" t="s">
        <v>160</v>
      </c>
      <c r="G16" s="34">
        <v>104.8</v>
      </c>
      <c r="H16" s="32" t="s">
        <v>161</v>
      </c>
      <c r="I16" s="32">
        <v>457</v>
      </c>
      <c r="J16" s="32">
        <v>6.3</v>
      </c>
      <c r="K16" s="32" t="s">
        <v>162</v>
      </c>
      <c r="L16" s="32">
        <v>2</v>
      </c>
      <c r="M16" s="32">
        <v>5</v>
      </c>
    </row>
    <row r="17" spans="1:13">
      <c r="A17" s="32" t="s">
        <v>204</v>
      </c>
      <c r="B17" s="32" t="s">
        <v>163</v>
      </c>
      <c r="C17" s="53"/>
      <c r="D17" s="32"/>
      <c r="E17" s="32"/>
      <c r="F17" s="53"/>
      <c r="G17" s="34"/>
      <c r="H17" s="32"/>
      <c r="I17" s="32"/>
      <c r="J17" s="35"/>
      <c r="K17" s="32"/>
      <c r="L17" s="54"/>
      <c r="M17" s="32"/>
    </row>
    <row r="18" spans="1:13" ht="24.75" customHeight="1">
      <c r="A18" s="32">
        <v>1</v>
      </c>
      <c r="B18" s="32" t="s">
        <v>205</v>
      </c>
      <c r="C18" s="53" t="s">
        <v>206</v>
      </c>
      <c r="D18" s="32" t="s">
        <v>121</v>
      </c>
      <c r="E18" s="32" t="s">
        <v>207</v>
      </c>
      <c r="F18" s="49" t="s">
        <v>208</v>
      </c>
      <c r="G18" s="34">
        <v>361.5</v>
      </c>
      <c r="H18" s="32" t="s">
        <v>164</v>
      </c>
      <c r="I18" s="32">
        <v>1016</v>
      </c>
      <c r="J18" s="35">
        <v>10</v>
      </c>
      <c r="K18" s="32">
        <v>100</v>
      </c>
      <c r="L18" s="54">
        <v>8</v>
      </c>
      <c r="M18" s="32">
        <v>12</v>
      </c>
    </row>
    <row r="19" spans="1:13" ht="24">
      <c r="A19" s="32">
        <v>2</v>
      </c>
      <c r="B19" s="32" t="s">
        <v>209</v>
      </c>
      <c r="C19" s="53" t="s">
        <v>205</v>
      </c>
      <c r="D19" s="32" t="s">
        <v>127</v>
      </c>
      <c r="E19" s="32" t="s">
        <v>210</v>
      </c>
      <c r="F19" s="49" t="s">
        <v>211</v>
      </c>
      <c r="G19" s="55">
        <v>350</v>
      </c>
      <c r="H19" s="55" t="s">
        <v>212</v>
      </c>
      <c r="I19" s="56" t="s">
        <v>213</v>
      </c>
      <c r="J19" s="57">
        <v>6.3</v>
      </c>
      <c r="K19" s="58">
        <v>13.6</v>
      </c>
      <c r="L19" s="54">
        <v>4</v>
      </c>
      <c r="M19" s="32">
        <v>15</v>
      </c>
    </row>
    <row r="20" spans="1:13">
      <c r="A20" s="32" t="s">
        <v>165</v>
      </c>
      <c r="B20" s="32" t="s">
        <v>166</v>
      </c>
      <c r="C20" s="32"/>
      <c r="D20" s="32"/>
      <c r="E20" s="32"/>
      <c r="F20" s="32"/>
      <c r="G20" s="34"/>
      <c r="H20" s="32"/>
      <c r="I20" s="32"/>
      <c r="J20" s="32"/>
      <c r="K20" s="32"/>
      <c r="L20" s="32"/>
      <c r="M20" s="32"/>
    </row>
    <row r="21" spans="1:13" ht="36">
      <c r="A21" s="32">
        <v>1</v>
      </c>
      <c r="B21" s="32" t="s">
        <v>167</v>
      </c>
      <c r="C21" s="32" t="s">
        <v>168</v>
      </c>
      <c r="D21" s="32" t="s">
        <v>121</v>
      </c>
      <c r="E21" s="32" t="s">
        <v>169</v>
      </c>
      <c r="F21" s="32" t="s">
        <v>170</v>
      </c>
      <c r="G21" s="34">
        <v>495.47300000000001</v>
      </c>
      <c r="H21" s="32" t="s">
        <v>171</v>
      </c>
      <c r="I21" s="32" t="s">
        <v>172</v>
      </c>
      <c r="J21" s="35">
        <v>10</v>
      </c>
      <c r="K21" s="35">
        <v>110</v>
      </c>
      <c r="L21" s="32">
        <v>8</v>
      </c>
      <c r="M21" s="32">
        <v>19</v>
      </c>
    </row>
    <row r="22" spans="1:13">
      <c r="A22" s="32">
        <v>2</v>
      </c>
      <c r="B22" s="32" t="s">
        <v>173</v>
      </c>
      <c r="C22" s="32" t="s">
        <v>174</v>
      </c>
      <c r="D22" s="32" t="s">
        <v>127</v>
      </c>
      <c r="E22" s="32" t="s">
        <v>175</v>
      </c>
      <c r="F22" s="32" t="s">
        <v>176</v>
      </c>
      <c r="G22" s="34">
        <v>88.373999999999995</v>
      </c>
      <c r="H22" s="32" t="s">
        <v>177</v>
      </c>
      <c r="I22" s="32">
        <v>406.4</v>
      </c>
      <c r="J22" s="35">
        <v>6.3</v>
      </c>
      <c r="K22" s="35">
        <v>6.5</v>
      </c>
      <c r="L22" s="32">
        <v>1</v>
      </c>
      <c r="M22" s="32">
        <v>3</v>
      </c>
    </row>
    <row r="23" spans="1:13">
      <c r="A23" s="32">
        <v>3</v>
      </c>
      <c r="B23" s="32" t="s">
        <v>178</v>
      </c>
      <c r="C23" s="32" t="s">
        <v>174</v>
      </c>
      <c r="D23" s="32" t="s">
        <v>127</v>
      </c>
      <c r="E23" s="32" t="s">
        <v>179</v>
      </c>
      <c r="F23" s="32" t="s">
        <v>180</v>
      </c>
      <c r="G23" s="34">
        <v>40.213000000000001</v>
      </c>
      <c r="H23" s="32" t="s">
        <v>181</v>
      </c>
      <c r="I23" s="32">
        <v>323.89999999999998</v>
      </c>
      <c r="J23" s="35">
        <v>6.3</v>
      </c>
      <c r="K23" s="35">
        <v>7.5</v>
      </c>
      <c r="L23" s="32">
        <v>2</v>
      </c>
      <c r="M23" s="32">
        <v>0</v>
      </c>
    </row>
    <row r="24" spans="1:13">
      <c r="A24" s="32">
        <v>4</v>
      </c>
      <c r="B24" s="32" t="s">
        <v>182</v>
      </c>
      <c r="C24" s="32" t="s">
        <v>174</v>
      </c>
      <c r="D24" s="32" t="s">
        <v>127</v>
      </c>
      <c r="E24" s="32" t="s">
        <v>183</v>
      </c>
      <c r="F24" s="32" t="s">
        <v>184</v>
      </c>
      <c r="G24" s="34">
        <v>15.11</v>
      </c>
      <c r="H24" s="32" t="s">
        <v>181</v>
      </c>
      <c r="I24" s="32">
        <v>219.1</v>
      </c>
      <c r="J24" s="35">
        <v>6.3</v>
      </c>
      <c r="K24" s="35">
        <v>4.5</v>
      </c>
      <c r="L24" s="32">
        <v>1</v>
      </c>
      <c r="M24" s="32">
        <v>0</v>
      </c>
    </row>
    <row r="25" spans="1:13">
      <c r="A25" s="32">
        <v>5</v>
      </c>
      <c r="B25" s="32" t="s">
        <v>185</v>
      </c>
      <c r="C25" s="32" t="s">
        <v>174</v>
      </c>
      <c r="D25" s="32" t="s">
        <v>127</v>
      </c>
      <c r="E25" s="32" t="s">
        <v>186</v>
      </c>
      <c r="F25" s="32" t="s">
        <v>184</v>
      </c>
      <c r="G25" s="34">
        <v>18.388000000000002</v>
      </c>
      <c r="H25" s="32">
        <v>2006.11</v>
      </c>
      <c r="I25" s="32">
        <v>168.3</v>
      </c>
      <c r="J25" s="35">
        <v>6.3</v>
      </c>
      <c r="K25" s="35">
        <v>2</v>
      </c>
      <c r="L25" s="32">
        <v>1</v>
      </c>
      <c r="M25" s="32">
        <v>0</v>
      </c>
    </row>
    <row r="26" spans="1:13" ht="24">
      <c r="A26" s="32" t="s">
        <v>187</v>
      </c>
      <c r="B26" s="32" t="s">
        <v>188</v>
      </c>
      <c r="C26" s="32" t="s">
        <v>189</v>
      </c>
      <c r="D26" s="32" t="s">
        <v>121</v>
      </c>
      <c r="E26" s="32" t="s">
        <v>190</v>
      </c>
      <c r="F26" s="32" t="s">
        <v>191</v>
      </c>
      <c r="G26" s="34">
        <v>240.8</v>
      </c>
      <c r="H26" s="32" t="s">
        <v>192</v>
      </c>
      <c r="I26" s="32">
        <v>1016</v>
      </c>
      <c r="J26" s="35">
        <v>10</v>
      </c>
      <c r="K26" s="35">
        <v>100</v>
      </c>
      <c r="L26" s="32">
        <v>4</v>
      </c>
      <c r="M26" s="32">
        <v>8</v>
      </c>
    </row>
    <row r="27" spans="1:13" ht="24">
      <c r="A27" s="32" t="s">
        <v>193</v>
      </c>
      <c r="B27" s="32" t="s">
        <v>194</v>
      </c>
      <c r="C27" s="32" t="s">
        <v>195</v>
      </c>
      <c r="D27" s="32" t="s">
        <v>127</v>
      </c>
      <c r="E27" s="32" t="s">
        <v>196</v>
      </c>
      <c r="F27" s="32" t="s">
        <v>197</v>
      </c>
      <c r="G27" s="34">
        <v>9.2949999999999999</v>
      </c>
      <c r="H27" s="32" t="s">
        <v>198</v>
      </c>
      <c r="I27" s="32">
        <v>219</v>
      </c>
      <c r="J27" s="35">
        <v>10</v>
      </c>
      <c r="K27" s="35">
        <v>4.2</v>
      </c>
      <c r="L27" s="32">
        <v>1</v>
      </c>
      <c r="M27" s="32">
        <v>1</v>
      </c>
    </row>
    <row r="28" spans="1:13">
      <c r="A28" s="32"/>
      <c r="B28" s="32" t="s">
        <v>199</v>
      </c>
      <c r="C28" s="32"/>
      <c r="D28" s="32"/>
      <c r="E28" s="32"/>
      <c r="F28" s="32"/>
      <c r="G28" s="34">
        <f>SUM(G7:G27)</f>
        <v>2725.6760000000004</v>
      </c>
      <c r="H28" s="32"/>
      <c r="I28" s="32"/>
      <c r="J28" s="35"/>
      <c r="K28" s="35"/>
      <c r="L28" s="32"/>
      <c r="M28" s="32"/>
    </row>
    <row r="29" spans="1:13">
      <c r="C29" s="22"/>
    </row>
    <row r="30" spans="1:13">
      <c r="B30" s="60"/>
      <c r="C30" s="22"/>
    </row>
    <row r="31" spans="1:13">
      <c r="C31" s="22"/>
    </row>
    <row r="32" spans="1:13">
      <c r="C32" s="22"/>
    </row>
    <row r="33" spans="3:3">
      <c r="C33" s="22"/>
    </row>
  </sheetData>
  <mergeCells count="3">
    <mergeCell ref="A4:C4"/>
    <mergeCell ref="A3:M3"/>
    <mergeCell ref="A2:M2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tabSelected="1" topLeftCell="A4" workbookViewId="0">
      <selection activeCell="D9" sqref="D9"/>
    </sheetView>
  </sheetViews>
  <sheetFormatPr defaultRowHeight="13.5"/>
  <cols>
    <col min="1" max="1" width="23.5" customWidth="1"/>
    <col min="2" max="2" width="17.875" customWidth="1"/>
    <col min="3" max="3" width="8.875" style="12" customWidth="1"/>
    <col min="4" max="4" width="42.125" style="12" customWidth="1"/>
    <col min="5" max="5" width="33.875" customWidth="1"/>
  </cols>
  <sheetData>
    <row r="1" spans="1:8" s="5" customFormat="1" ht="18" customHeight="1">
      <c r="A1" s="3" t="s">
        <v>5</v>
      </c>
      <c r="B1" s="3"/>
      <c r="C1" s="3"/>
      <c r="D1" s="3"/>
      <c r="E1" s="3"/>
      <c r="F1" s="3"/>
      <c r="G1" s="3"/>
      <c r="H1" s="4"/>
    </row>
    <row r="2" spans="1:8" s="5" customFormat="1" ht="18" customHeight="1">
      <c r="A2" s="70" t="s">
        <v>101</v>
      </c>
      <c r="B2" s="70"/>
      <c r="C2" s="70"/>
      <c r="D2" s="70"/>
      <c r="E2" s="70"/>
      <c r="F2" s="6"/>
      <c r="G2" s="6"/>
      <c r="H2" s="6"/>
    </row>
    <row r="3" spans="1:8" ht="36.75" customHeight="1">
      <c r="A3" s="71" t="s">
        <v>6</v>
      </c>
      <c r="B3" s="71"/>
      <c r="C3" s="71"/>
      <c r="D3" s="71"/>
      <c r="E3" s="71"/>
    </row>
    <row r="4" spans="1:8" s="5" customFormat="1" ht="28.5" customHeight="1">
      <c r="A4" s="70" t="s">
        <v>215</v>
      </c>
      <c r="B4" s="70"/>
      <c r="C4" s="70"/>
      <c r="D4" s="70"/>
      <c r="E4" s="70"/>
      <c r="F4" s="6"/>
      <c r="G4" s="6"/>
      <c r="H4" s="6"/>
    </row>
    <row r="5" spans="1:8">
      <c r="A5" s="7"/>
      <c r="B5" s="7"/>
      <c r="C5" s="8"/>
      <c r="D5" s="8"/>
      <c r="E5" s="9"/>
    </row>
    <row r="6" spans="1:8" ht="27.75" customHeight="1">
      <c r="A6" s="79" t="s">
        <v>7</v>
      </c>
      <c r="B6" s="80" t="s">
        <v>8</v>
      </c>
      <c r="C6" s="79" t="s">
        <v>9</v>
      </c>
      <c r="D6" s="79" t="s">
        <v>10</v>
      </c>
      <c r="E6" s="79" t="s">
        <v>11</v>
      </c>
    </row>
    <row r="7" spans="1:8" ht="26.25" customHeight="1">
      <c r="A7" s="79"/>
      <c r="B7" s="81"/>
      <c r="C7" s="79"/>
      <c r="D7" s="79"/>
      <c r="E7" s="79"/>
    </row>
    <row r="8" spans="1:8" ht="29.25" customHeight="1">
      <c r="A8" s="10" t="s">
        <v>12</v>
      </c>
      <c r="B8" s="11" t="s">
        <v>13</v>
      </c>
      <c r="C8" s="11">
        <v>1</v>
      </c>
      <c r="D8" s="36">
        <f>[1]表1!$F$9</f>
        <v>282799.64857399999</v>
      </c>
      <c r="E8" s="10"/>
    </row>
    <row r="9" spans="1:8" ht="29.25" customHeight="1">
      <c r="A9" s="10" t="s">
        <v>14</v>
      </c>
      <c r="B9" s="11" t="s">
        <v>13</v>
      </c>
      <c r="C9" s="11">
        <v>2</v>
      </c>
      <c r="D9" s="86">
        <v>2167890</v>
      </c>
      <c r="E9" s="10"/>
    </row>
    <row r="10" spans="1:8" ht="29.25" customHeight="1">
      <c r="A10" s="10" t="s">
        <v>15</v>
      </c>
      <c r="B10" s="11" t="s">
        <v>16</v>
      </c>
      <c r="C10" s="11">
        <v>3</v>
      </c>
      <c r="D10" s="36">
        <f>[1]表1!$F$13</f>
        <v>2748.4860000000003</v>
      </c>
      <c r="E10" s="10"/>
    </row>
    <row r="11" spans="1:8" ht="29.25" customHeight="1">
      <c r="A11" s="10" t="s">
        <v>17</v>
      </c>
      <c r="B11" s="11" t="s">
        <v>18</v>
      </c>
      <c r="C11" s="11">
        <v>4</v>
      </c>
      <c r="D11" s="36">
        <f>[1]表1!$F$14</f>
        <v>1900478.9758000001</v>
      </c>
      <c r="E11" s="10"/>
    </row>
    <row r="12" spans="1:8" ht="27.75" customHeight="1">
      <c r="A12" s="78" t="s">
        <v>19</v>
      </c>
      <c r="B12" s="78"/>
      <c r="C12" s="78"/>
      <c r="D12" s="78"/>
      <c r="E12" s="78"/>
    </row>
    <row r="24" spans="5:5">
      <c r="E24" t="s">
        <v>218</v>
      </c>
    </row>
  </sheetData>
  <mergeCells count="9">
    <mergeCell ref="A12:E12"/>
    <mergeCell ref="A2:E2"/>
    <mergeCell ref="A3:E3"/>
    <mergeCell ref="A4:E4"/>
    <mergeCell ref="A6:A7"/>
    <mergeCell ref="B6:B7"/>
    <mergeCell ref="C6:C7"/>
    <mergeCell ref="D6:D7"/>
    <mergeCell ref="E6:E7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D20" sqref="D20"/>
    </sheetView>
  </sheetViews>
  <sheetFormatPr defaultRowHeight="13.5"/>
  <cols>
    <col min="1" max="1" width="29" style="5" customWidth="1"/>
    <col min="2" max="2" width="9" style="5" customWidth="1"/>
    <col min="3" max="3" width="14.75" style="5" customWidth="1"/>
    <col min="4" max="4" width="15.5" style="5" customWidth="1"/>
    <col min="5" max="5" width="23.625" style="4" customWidth="1"/>
    <col min="6" max="16384" width="9" style="5"/>
  </cols>
  <sheetData>
    <row r="1" spans="1:5" ht="18" customHeight="1">
      <c r="A1" s="3" t="s">
        <v>20</v>
      </c>
      <c r="B1" s="3"/>
      <c r="C1" s="3"/>
      <c r="D1" s="3"/>
    </row>
    <row r="2" spans="1:5" ht="23.25" customHeight="1">
      <c r="A2" s="70" t="s">
        <v>101</v>
      </c>
      <c r="B2" s="70"/>
      <c r="C2" s="70"/>
      <c r="D2" s="70"/>
      <c r="E2" s="70"/>
    </row>
    <row r="3" spans="1:5" ht="29.25" customHeight="1">
      <c r="A3" s="82" t="s">
        <v>21</v>
      </c>
      <c r="B3" s="82"/>
      <c r="C3" s="82"/>
      <c r="D3" s="82"/>
      <c r="E3" s="82"/>
    </row>
    <row r="4" spans="1:5" ht="20.25" customHeight="1">
      <c r="A4" s="70" t="s">
        <v>215</v>
      </c>
      <c r="B4" s="70"/>
      <c r="C4" s="70"/>
      <c r="D4" s="70"/>
      <c r="E4" s="70"/>
    </row>
    <row r="5" spans="1:5" ht="12.75" customHeight="1">
      <c r="A5" s="13"/>
      <c r="B5" s="13"/>
      <c r="C5" s="13"/>
      <c r="D5" s="13"/>
    </row>
    <row r="6" spans="1:5" ht="18.95" customHeight="1">
      <c r="A6" s="14" t="s">
        <v>22</v>
      </c>
      <c r="B6" s="14" t="s">
        <v>23</v>
      </c>
      <c r="C6" s="14" t="s">
        <v>8</v>
      </c>
      <c r="D6" s="14" t="s">
        <v>24</v>
      </c>
      <c r="E6" s="14" t="s">
        <v>25</v>
      </c>
    </row>
    <row r="7" spans="1:5" ht="18.95" customHeight="1">
      <c r="A7" s="15" t="s">
        <v>26</v>
      </c>
      <c r="B7" s="11">
        <v>1</v>
      </c>
      <c r="C7" s="11" t="s">
        <v>13</v>
      </c>
      <c r="D7" s="37"/>
      <c r="E7" s="11"/>
    </row>
    <row r="8" spans="1:5" ht="18.95" customHeight="1">
      <c r="A8" s="16" t="s">
        <v>27</v>
      </c>
      <c r="B8" s="11">
        <v>2</v>
      </c>
      <c r="C8" s="11" t="s">
        <v>13</v>
      </c>
      <c r="D8" s="37">
        <f>[2]表2!$F$7</f>
        <v>42014.209999999992</v>
      </c>
      <c r="E8" s="11"/>
    </row>
    <row r="9" spans="1:5" ht="18.95" customHeight="1">
      <c r="A9" s="16" t="s">
        <v>28</v>
      </c>
      <c r="B9" s="11">
        <v>3</v>
      </c>
      <c r="C9" s="11" t="s">
        <v>13</v>
      </c>
      <c r="D9" s="37">
        <f>SUM(D10:D11)</f>
        <v>82262.63676328896</v>
      </c>
      <c r="E9" s="11"/>
    </row>
    <row r="10" spans="1:5" ht="18.95" customHeight="1">
      <c r="A10" s="16" t="s">
        <v>29</v>
      </c>
      <c r="B10" s="11">
        <v>4</v>
      </c>
      <c r="C10" s="11" t="s">
        <v>13</v>
      </c>
      <c r="D10" s="37">
        <f>[1]表2!$F$9</f>
        <v>79956.807962427221</v>
      </c>
      <c r="E10" s="11"/>
    </row>
    <row r="11" spans="1:5" ht="18.95" customHeight="1">
      <c r="A11" s="16" t="s">
        <v>30</v>
      </c>
      <c r="B11" s="11">
        <v>5</v>
      </c>
      <c r="C11" s="11" t="s">
        <v>13</v>
      </c>
      <c r="D11" s="37">
        <f>[1]表2!$F$10</f>
        <v>2305.828800861741</v>
      </c>
      <c r="E11" s="11"/>
    </row>
    <row r="12" spans="1:5" ht="18.95" customHeight="1">
      <c r="A12" s="17" t="s">
        <v>31</v>
      </c>
      <c r="B12" s="11">
        <v>6</v>
      </c>
      <c r="C12" s="11" t="s">
        <v>13</v>
      </c>
      <c r="D12" s="37">
        <f>D13+D14</f>
        <v>1528729.0034692169</v>
      </c>
      <c r="E12" s="11"/>
    </row>
    <row r="13" spans="1:5" ht="18.95" customHeight="1">
      <c r="A13" s="15" t="s">
        <v>32</v>
      </c>
      <c r="B13" s="11">
        <v>7</v>
      </c>
      <c r="C13" s="11" t="s">
        <v>13</v>
      </c>
      <c r="D13" s="37">
        <f>[1]表3!$M$14</f>
        <v>1498519.6112122447</v>
      </c>
      <c r="E13" s="11"/>
    </row>
    <row r="14" spans="1:5" ht="18.95" customHeight="1">
      <c r="A14" s="16" t="s">
        <v>33</v>
      </c>
      <c r="B14" s="11">
        <v>8</v>
      </c>
      <c r="C14" s="11" t="s">
        <v>13</v>
      </c>
      <c r="D14" s="37">
        <f>[1]表5!$M$16</f>
        <v>30209.392256972184</v>
      </c>
      <c r="E14" s="11"/>
    </row>
    <row r="15" spans="1:5" ht="18.95" customHeight="1">
      <c r="A15" s="16" t="s">
        <v>34</v>
      </c>
      <c r="B15" s="11">
        <v>9</v>
      </c>
      <c r="C15" s="11" t="s">
        <v>13</v>
      </c>
      <c r="D15" s="37">
        <f>[1]表2!$F$17</f>
        <v>37833.028625500003</v>
      </c>
      <c r="E15" s="11"/>
    </row>
    <row r="16" spans="1:5" ht="18.95" customHeight="1">
      <c r="A16" s="16" t="s">
        <v>35</v>
      </c>
      <c r="B16" s="11">
        <v>10</v>
      </c>
      <c r="C16" s="11" t="s">
        <v>13</v>
      </c>
      <c r="D16" s="37">
        <f>[1]表2!$F$18</f>
        <v>36015.798517499999</v>
      </c>
      <c r="E16" s="11"/>
    </row>
    <row r="17" spans="1:5" ht="18.95" customHeight="1">
      <c r="A17" s="16" t="s">
        <v>36</v>
      </c>
      <c r="B17" s="11">
        <v>11</v>
      </c>
      <c r="C17" s="11" t="s">
        <v>37</v>
      </c>
      <c r="D17" s="38">
        <v>25</v>
      </c>
      <c r="E17" s="11"/>
    </row>
    <row r="18" spans="1:5" ht="18.95" customHeight="1">
      <c r="A18" s="16" t="s">
        <v>38</v>
      </c>
      <c r="B18" s="11">
        <v>12</v>
      </c>
      <c r="C18" s="11" t="s">
        <v>13</v>
      </c>
      <c r="D18" s="37">
        <f>[1]表2!$F$20</f>
        <v>1817.230108</v>
      </c>
      <c r="E18" s="11"/>
    </row>
    <row r="19" spans="1:5" ht="18.95" customHeight="1">
      <c r="A19" s="16" t="s">
        <v>39</v>
      </c>
      <c r="B19" s="11">
        <v>13</v>
      </c>
      <c r="C19" s="11" t="s">
        <v>13</v>
      </c>
      <c r="D19" s="37">
        <f>D20-D21</f>
        <v>-550.43000000000029</v>
      </c>
      <c r="E19" s="11"/>
    </row>
    <row r="20" spans="1:5" ht="18.95" customHeight="1">
      <c r="A20" s="16" t="s">
        <v>40</v>
      </c>
      <c r="B20" s="11">
        <v>14</v>
      </c>
      <c r="C20" s="11" t="s">
        <v>13</v>
      </c>
      <c r="D20" s="37">
        <f>[1]表13!$F$7</f>
        <v>24625.8</v>
      </c>
      <c r="E20" s="11"/>
    </row>
    <row r="21" spans="1:5" ht="18.95" customHeight="1">
      <c r="A21" s="16" t="s">
        <v>41</v>
      </c>
      <c r="B21" s="11">
        <v>15</v>
      </c>
      <c r="C21" s="11" t="s">
        <v>13</v>
      </c>
      <c r="D21" s="37">
        <f>[1]表13!$F$10</f>
        <v>25176.23</v>
      </c>
      <c r="E21" s="11"/>
    </row>
    <row r="22" spans="1:5" ht="23.25" customHeight="1">
      <c r="A22" s="83" t="s">
        <v>42</v>
      </c>
      <c r="B22" s="83"/>
      <c r="C22" s="83"/>
      <c r="D22" s="83"/>
      <c r="E22" s="83"/>
    </row>
    <row r="23" spans="1:5" ht="27.95" customHeight="1"/>
    <row r="24" spans="1:5" ht="27.95" customHeight="1"/>
    <row r="25" spans="1:5" ht="27.95" customHeight="1"/>
  </sheetData>
  <mergeCells count="4">
    <mergeCell ref="A2:E2"/>
    <mergeCell ref="A3:E3"/>
    <mergeCell ref="A4:E4"/>
    <mergeCell ref="A22:E2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D14" sqref="D14"/>
    </sheetView>
  </sheetViews>
  <sheetFormatPr defaultRowHeight="13.5"/>
  <cols>
    <col min="1" max="1" width="26.375" style="5" customWidth="1"/>
    <col min="2" max="2" width="11.75" style="5" customWidth="1"/>
    <col min="3" max="3" width="11.125" style="5" customWidth="1"/>
    <col min="4" max="4" width="38.5" style="5" customWidth="1"/>
    <col min="5" max="5" width="32.375" style="5" customWidth="1"/>
    <col min="6" max="16384" width="9" style="5"/>
  </cols>
  <sheetData>
    <row r="1" spans="1:5" ht="18" customHeight="1">
      <c r="A1" s="3" t="s">
        <v>43</v>
      </c>
      <c r="B1" s="3"/>
      <c r="C1" s="3"/>
      <c r="D1" s="3"/>
      <c r="E1" s="4"/>
    </row>
    <row r="2" spans="1:5" ht="18" customHeight="1">
      <c r="A2" s="70" t="s">
        <v>101</v>
      </c>
      <c r="B2" s="70"/>
      <c r="C2" s="70"/>
      <c r="D2" s="70"/>
      <c r="E2" s="70"/>
    </row>
    <row r="3" spans="1:5" ht="18" customHeight="1">
      <c r="A3" s="71" t="s">
        <v>44</v>
      </c>
      <c r="B3" s="71"/>
      <c r="C3" s="71"/>
      <c r="D3" s="71"/>
      <c r="E3" s="71"/>
    </row>
    <row r="4" spans="1:5" ht="18" customHeight="1">
      <c r="A4" s="70" t="s">
        <v>215</v>
      </c>
      <c r="B4" s="70"/>
      <c r="C4" s="70"/>
      <c r="D4" s="70"/>
      <c r="E4" s="70"/>
    </row>
    <row r="5" spans="1:5" ht="18" customHeight="1">
      <c r="A5" s="13"/>
      <c r="B5" s="13"/>
      <c r="C5" s="13"/>
      <c r="D5" s="13"/>
      <c r="E5" s="18"/>
    </row>
    <row r="6" spans="1:5" ht="24.95" customHeight="1">
      <c r="A6" s="14" t="s">
        <v>22</v>
      </c>
      <c r="B6" s="14" t="s">
        <v>23</v>
      </c>
      <c r="C6" s="14" t="s">
        <v>8</v>
      </c>
      <c r="D6" s="14" t="s">
        <v>24</v>
      </c>
      <c r="E6" s="14" t="s">
        <v>25</v>
      </c>
    </row>
    <row r="7" spans="1:5" ht="24.95" customHeight="1">
      <c r="A7" s="16" t="s">
        <v>45</v>
      </c>
      <c r="B7" s="11">
        <v>1</v>
      </c>
      <c r="C7" s="11" t="s">
        <v>13</v>
      </c>
      <c r="D7" s="39">
        <f>SUM(D8:D14)</f>
        <v>38622.369999999995</v>
      </c>
      <c r="E7" s="11"/>
    </row>
    <row r="8" spans="1:5" ht="24.95" customHeight="1">
      <c r="A8" s="16" t="s">
        <v>46</v>
      </c>
      <c r="B8" s="11">
        <v>2</v>
      </c>
      <c r="C8" s="11" t="s">
        <v>13</v>
      </c>
      <c r="D8" s="41">
        <f>[1]表7!$F$8</f>
        <v>100.52</v>
      </c>
      <c r="E8" s="11"/>
    </row>
    <row r="9" spans="1:5" ht="24.95" customHeight="1">
      <c r="A9" s="16" t="s">
        <v>47</v>
      </c>
      <c r="B9" s="11">
        <v>3</v>
      </c>
      <c r="C9" s="11" t="s">
        <v>13</v>
      </c>
      <c r="D9" s="41">
        <f>[1]表7!$F$9</f>
        <v>481.28</v>
      </c>
      <c r="E9" s="11"/>
    </row>
    <row r="10" spans="1:5" ht="24.95" customHeight="1">
      <c r="A10" s="16" t="s">
        <v>48</v>
      </c>
      <c r="B10" s="11">
        <v>4</v>
      </c>
      <c r="C10" s="11" t="s">
        <v>13</v>
      </c>
      <c r="D10" s="41">
        <f>[1]表7!$F$10</f>
        <v>3463.02</v>
      </c>
      <c r="E10" s="11"/>
    </row>
    <row r="11" spans="1:5" ht="24.95" customHeight="1">
      <c r="A11" s="16" t="s">
        <v>49</v>
      </c>
      <c r="B11" s="11">
        <v>5</v>
      </c>
      <c r="C11" s="11" t="s">
        <v>13</v>
      </c>
      <c r="D11" s="41">
        <f>[1]表7!$F$11</f>
        <v>1609.99</v>
      </c>
      <c r="E11" s="11"/>
    </row>
    <row r="12" spans="1:5" ht="24.95" customHeight="1">
      <c r="A12" s="16" t="s">
        <v>50</v>
      </c>
      <c r="B12" s="11">
        <v>6</v>
      </c>
      <c r="C12" s="11" t="s">
        <v>13</v>
      </c>
      <c r="D12" s="41">
        <f>[3]表7!$F$12</f>
        <v>15564.36</v>
      </c>
      <c r="E12" s="11"/>
    </row>
    <row r="13" spans="1:5" ht="24.95" customHeight="1">
      <c r="A13" s="16" t="s">
        <v>51</v>
      </c>
      <c r="B13" s="11">
        <v>7</v>
      </c>
      <c r="C13" s="11" t="s">
        <v>13</v>
      </c>
      <c r="D13" s="41">
        <f>[1]表7!$F$13</f>
        <v>10102.24</v>
      </c>
      <c r="E13" s="11"/>
    </row>
    <row r="14" spans="1:5" ht="24.95" customHeight="1">
      <c r="A14" s="16" t="s">
        <v>52</v>
      </c>
      <c r="B14" s="11">
        <v>8</v>
      </c>
      <c r="C14" s="11" t="s">
        <v>13</v>
      </c>
      <c r="D14" s="41">
        <f>[1]表7!$F$14</f>
        <v>7300.96</v>
      </c>
      <c r="E14" s="11"/>
    </row>
    <row r="15" spans="1:5" ht="24.95" customHeight="1">
      <c r="A15" s="16" t="s">
        <v>53</v>
      </c>
      <c r="B15" s="11">
        <v>9</v>
      </c>
      <c r="C15" s="11" t="s">
        <v>13</v>
      </c>
      <c r="D15" s="39">
        <f>SUM(D16:D17)</f>
        <v>3391.84</v>
      </c>
      <c r="E15" s="11"/>
    </row>
    <row r="16" spans="1:5" ht="24.95" customHeight="1">
      <c r="A16" s="16" t="s">
        <v>54</v>
      </c>
      <c r="B16" s="11">
        <v>10</v>
      </c>
      <c r="C16" s="11" t="s">
        <v>13</v>
      </c>
      <c r="D16" s="40">
        <f>[2]表7!$F$15</f>
        <v>3391.84</v>
      </c>
      <c r="E16" s="11"/>
    </row>
    <row r="17" spans="1:5" ht="24.95" customHeight="1">
      <c r="A17" s="16" t="s">
        <v>55</v>
      </c>
      <c r="B17" s="11">
        <v>11</v>
      </c>
      <c r="C17" s="11" t="s">
        <v>13</v>
      </c>
      <c r="D17" s="40">
        <f>[1]表7!$F$17</f>
        <v>0</v>
      </c>
      <c r="E17" s="11"/>
    </row>
    <row r="18" spans="1:5" ht="24.95" customHeight="1">
      <c r="A18" s="16" t="s">
        <v>56</v>
      </c>
      <c r="B18" s="11">
        <v>12</v>
      </c>
      <c r="C18" s="11" t="s">
        <v>13</v>
      </c>
      <c r="D18" s="40">
        <f>D7+D15</f>
        <v>42014.209999999992</v>
      </c>
      <c r="E18" s="11" t="s">
        <v>57</v>
      </c>
    </row>
    <row r="19" spans="1:5" ht="22.5" customHeight="1">
      <c r="A19" s="83" t="s">
        <v>58</v>
      </c>
      <c r="B19" s="83"/>
      <c r="C19" s="83"/>
      <c r="D19" s="83"/>
      <c r="E19" s="83"/>
    </row>
    <row r="20" spans="1:5">
      <c r="A20" s="4"/>
    </row>
  </sheetData>
  <mergeCells count="4">
    <mergeCell ref="A2:E2"/>
    <mergeCell ref="A3:E3"/>
    <mergeCell ref="A4:E4"/>
    <mergeCell ref="A19:E19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D16" sqref="D16"/>
    </sheetView>
  </sheetViews>
  <sheetFormatPr defaultRowHeight="13.5"/>
  <cols>
    <col min="1" max="1" width="29.625" style="5" customWidth="1"/>
    <col min="2" max="3" width="10.875" style="5" customWidth="1"/>
    <col min="4" max="4" width="39.625" style="5" customWidth="1"/>
    <col min="5" max="5" width="26.375" style="5" customWidth="1"/>
    <col min="6" max="16384" width="9" style="5"/>
  </cols>
  <sheetData>
    <row r="1" spans="1:5" ht="18" customHeight="1">
      <c r="A1" s="3" t="s">
        <v>59</v>
      </c>
      <c r="B1" s="3"/>
      <c r="C1" s="3"/>
      <c r="D1" s="3"/>
      <c r="E1" s="4"/>
    </row>
    <row r="2" spans="1:5" ht="18" customHeight="1">
      <c r="A2" s="70" t="s">
        <v>101</v>
      </c>
      <c r="B2" s="70"/>
      <c r="C2" s="70"/>
      <c r="D2" s="70"/>
      <c r="E2" s="70"/>
    </row>
    <row r="3" spans="1:5" ht="18" customHeight="1">
      <c r="A3" s="71" t="s">
        <v>60</v>
      </c>
      <c r="B3" s="71"/>
      <c r="C3" s="71"/>
      <c r="D3" s="71"/>
      <c r="E3" s="71"/>
    </row>
    <row r="4" spans="1:5" ht="18" customHeight="1">
      <c r="A4" s="70" t="s">
        <v>215</v>
      </c>
      <c r="B4" s="70"/>
      <c r="C4" s="70"/>
      <c r="D4" s="70"/>
      <c r="E4" s="70"/>
    </row>
    <row r="5" spans="1:5" ht="9.75" customHeight="1">
      <c r="A5" s="13"/>
      <c r="B5" s="13"/>
      <c r="C5" s="13"/>
      <c r="D5" s="13"/>
      <c r="E5" s="18"/>
    </row>
    <row r="6" spans="1:5" ht="39.75" customHeight="1">
      <c r="A6" s="14" t="s">
        <v>22</v>
      </c>
      <c r="B6" s="14" t="s">
        <v>23</v>
      </c>
      <c r="C6" s="14" t="s">
        <v>8</v>
      </c>
      <c r="D6" s="14" t="s">
        <v>24</v>
      </c>
      <c r="E6" s="19" t="s">
        <v>25</v>
      </c>
    </row>
    <row r="7" spans="1:5" ht="30" customHeight="1">
      <c r="A7" s="16" t="s">
        <v>61</v>
      </c>
      <c r="B7" s="11">
        <v>1</v>
      </c>
      <c r="C7" s="11" t="s">
        <v>13</v>
      </c>
      <c r="D7" s="42">
        <f>SUM(D8:D11)</f>
        <v>78374.849953057506</v>
      </c>
      <c r="E7" s="11"/>
    </row>
    <row r="8" spans="1:5" ht="30" customHeight="1">
      <c r="A8" s="20" t="s">
        <v>62</v>
      </c>
      <c r="B8" s="11">
        <f t="shared" ref="B8:B15" si="0">B7+1</f>
        <v>2</v>
      </c>
      <c r="C8" s="11" t="s">
        <v>13</v>
      </c>
      <c r="D8" s="42">
        <f>[1]表9!$H$9</f>
        <v>49848.302271</v>
      </c>
      <c r="E8" s="11"/>
    </row>
    <row r="9" spans="1:5" ht="30" customHeight="1">
      <c r="A9" s="20" t="s">
        <v>63</v>
      </c>
      <c r="B9" s="11">
        <f t="shared" si="0"/>
        <v>3</v>
      </c>
      <c r="C9" s="11" t="s">
        <v>13</v>
      </c>
      <c r="D9" s="42">
        <f>[1]表9!$H$10</f>
        <v>13534.1996331754</v>
      </c>
      <c r="E9" s="11"/>
    </row>
    <row r="10" spans="1:5" ht="30" customHeight="1">
      <c r="A10" s="20" t="s">
        <v>64</v>
      </c>
      <c r="B10" s="11">
        <v>4</v>
      </c>
      <c r="C10" s="11" t="s">
        <v>13</v>
      </c>
      <c r="D10" s="42">
        <f>[1]表9!$H$11</f>
        <v>2993.7450226359101</v>
      </c>
      <c r="E10" s="11"/>
    </row>
    <row r="11" spans="1:5" ht="30" customHeight="1">
      <c r="A11" s="20" t="s">
        <v>65</v>
      </c>
      <c r="B11" s="11">
        <v>5</v>
      </c>
      <c r="C11" s="11" t="s">
        <v>13</v>
      </c>
      <c r="D11" s="43">
        <f>[1]表9!$H$12</f>
        <v>11998.603026246201</v>
      </c>
      <c r="E11" s="11"/>
    </row>
    <row r="12" spans="1:5" ht="30" customHeight="1">
      <c r="A12" s="16" t="s">
        <v>66</v>
      </c>
      <c r="B12" s="11">
        <v>6</v>
      </c>
      <c r="C12" s="11" t="s">
        <v>13</v>
      </c>
      <c r="D12" s="43">
        <f>SUM(D13:D14)</f>
        <v>1581.9580093697148</v>
      </c>
      <c r="E12" s="11"/>
    </row>
    <row r="13" spans="1:5" ht="30" customHeight="1">
      <c r="A13" s="15" t="s">
        <v>67</v>
      </c>
      <c r="B13" s="11">
        <v>7</v>
      </c>
      <c r="C13" s="11" t="s">
        <v>13</v>
      </c>
      <c r="D13" s="43">
        <f>[1]表9!$H$14</f>
        <v>1581.9580093697148</v>
      </c>
      <c r="E13" s="11"/>
    </row>
    <row r="14" spans="1:5" ht="30" customHeight="1">
      <c r="A14" s="15" t="s">
        <v>68</v>
      </c>
      <c r="B14" s="11">
        <f t="shared" si="0"/>
        <v>8</v>
      </c>
      <c r="C14" s="11" t="s">
        <v>13</v>
      </c>
      <c r="D14" s="44">
        <v>0</v>
      </c>
      <c r="E14" s="11"/>
    </row>
    <row r="15" spans="1:5" ht="30" customHeight="1">
      <c r="A15" s="16" t="s">
        <v>56</v>
      </c>
      <c r="B15" s="11">
        <f t="shared" si="0"/>
        <v>9</v>
      </c>
      <c r="C15" s="11" t="s">
        <v>13</v>
      </c>
      <c r="D15" s="43">
        <f>D7+D12</f>
        <v>79956.807962427221</v>
      </c>
      <c r="E15" s="11" t="s">
        <v>57</v>
      </c>
    </row>
    <row r="16" spans="1:5" ht="28.5" customHeight="1">
      <c r="A16" s="4" t="s">
        <v>69</v>
      </c>
      <c r="D16" s="45"/>
    </row>
    <row r="17" spans="1:1">
      <c r="A17" s="4"/>
    </row>
    <row r="18" spans="1:1">
      <c r="A18" s="4"/>
    </row>
  </sheetData>
  <mergeCells count="3">
    <mergeCell ref="A2:E2"/>
    <mergeCell ref="A3:E3"/>
    <mergeCell ref="A4:E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topLeftCell="A7" workbookViewId="0">
      <selection activeCell="D16" sqref="D16"/>
    </sheetView>
  </sheetViews>
  <sheetFormatPr defaultRowHeight="13.5"/>
  <cols>
    <col min="1" max="1" width="30.375" style="5" customWidth="1"/>
    <col min="2" max="3" width="11.375" style="5" customWidth="1"/>
    <col min="4" max="4" width="27.375" style="5" customWidth="1"/>
    <col min="5" max="5" width="35.875" style="5" customWidth="1"/>
    <col min="6" max="16384" width="9" style="5"/>
  </cols>
  <sheetData>
    <row r="1" spans="1:5" ht="18" customHeight="1">
      <c r="A1" s="3" t="s">
        <v>70</v>
      </c>
      <c r="B1" s="3"/>
      <c r="C1" s="3"/>
      <c r="D1" s="3"/>
      <c r="E1" s="4"/>
    </row>
    <row r="2" spans="1:5" ht="18" customHeight="1">
      <c r="A2" s="70" t="s">
        <v>101</v>
      </c>
      <c r="B2" s="70"/>
      <c r="C2" s="70"/>
      <c r="D2" s="70"/>
      <c r="E2" s="70"/>
    </row>
    <row r="3" spans="1:5" ht="18" customHeight="1">
      <c r="A3" s="71" t="s">
        <v>71</v>
      </c>
      <c r="B3" s="71"/>
      <c r="C3" s="71"/>
      <c r="D3" s="71"/>
      <c r="E3" s="71"/>
    </row>
    <row r="4" spans="1:5" ht="18" customHeight="1">
      <c r="A4" s="70" t="s">
        <v>215</v>
      </c>
      <c r="B4" s="70"/>
      <c r="C4" s="70"/>
      <c r="D4" s="70"/>
      <c r="E4" s="70"/>
    </row>
    <row r="5" spans="1:5" ht="18" customHeight="1">
      <c r="A5" s="13"/>
      <c r="B5" s="13"/>
      <c r="C5" s="13"/>
      <c r="D5" s="13"/>
      <c r="E5" s="18"/>
    </row>
    <row r="6" spans="1:5" ht="24.75" customHeight="1">
      <c r="A6" s="14" t="s">
        <v>22</v>
      </c>
      <c r="B6" s="14" t="s">
        <v>23</v>
      </c>
      <c r="C6" s="14" t="s">
        <v>8</v>
      </c>
      <c r="D6" s="14" t="s">
        <v>24</v>
      </c>
      <c r="E6" s="19" t="s">
        <v>25</v>
      </c>
    </row>
    <row r="7" spans="1:5" ht="30" customHeight="1">
      <c r="A7" s="16" t="s">
        <v>72</v>
      </c>
      <c r="B7" s="11">
        <v>1</v>
      </c>
      <c r="C7" s="11" t="s">
        <v>13</v>
      </c>
      <c r="D7" s="50">
        <f>SUM(D8:D13)</f>
        <v>1715.9629875467351</v>
      </c>
      <c r="E7" s="11"/>
    </row>
    <row r="8" spans="1:5" ht="30" customHeight="1">
      <c r="A8" s="21" t="s">
        <v>73</v>
      </c>
      <c r="B8" s="11">
        <f>B7+1</f>
        <v>2</v>
      </c>
      <c r="C8" s="11" t="s">
        <v>13</v>
      </c>
      <c r="D8" s="51">
        <v>0</v>
      </c>
      <c r="E8" s="11"/>
    </row>
    <row r="9" spans="1:5" ht="30" customHeight="1">
      <c r="A9" s="21" t="s">
        <v>74</v>
      </c>
      <c r="B9" s="11">
        <f t="shared" ref="B9:B15" si="0">B8+1</f>
        <v>3</v>
      </c>
      <c r="C9" s="11" t="s">
        <v>13</v>
      </c>
      <c r="D9" s="51">
        <f>[1]表11!$G$10</f>
        <v>1293.1119470000001</v>
      </c>
      <c r="E9" s="11"/>
    </row>
    <row r="10" spans="1:5" ht="30" customHeight="1">
      <c r="A10" s="21" t="s">
        <v>75</v>
      </c>
      <c r="B10" s="11">
        <f t="shared" si="0"/>
        <v>4</v>
      </c>
      <c r="C10" s="11" t="s">
        <v>13</v>
      </c>
      <c r="D10" s="51">
        <f>[1]表11!$G$11</f>
        <v>241.78491727369698</v>
      </c>
      <c r="E10" s="11"/>
    </row>
    <row r="11" spans="1:5" ht="30" customHeight="1">
      <c r="A11" s="21" t="s">
        <v>76</v>
      </c>
      <c r="B11" s="11">
        <f t="shared" si="0"/>
        <v>5</v>
      </c>
      <c r="C11" s="11" t="s">
        <v>13</v>
      </c>
      <c r="D11" s="51">
        <v>0</v>
      </c>
      <c r="E11" s="11"/>
    </row>
    <row r="12" spans="1:5" ht="30" customHeight="1">
      <c r="A12" s="21" t="s">
        <v>77</v>
      </c>
      <c r="B12" s="11">
        <f t="shared" si="0"/>
        <v>6</v>
      </c>
      <c r="C12" s="11" t="s">
        <v>13</v>
      </c>
      <c r="D12" s="51">
        <f>[1]表11!$G$13</f>
        <v>181.06612327303802</v>
      </c>
      <c r="E12" s="11"/>
    </row>
    <row r="13" spans="1:5" ht="30" customHeight="1">
      <c r="A13" s="21" t="s">
        <v>78</v>
      </c>
      <c r="B13" s="11">
        <f t="shared" si="0"/>
        <v>7</v>
      </c>
      <c r="C13" s="11" t="s">
        <v>13</v>
      </c>
      <c r="D13" s="51">
        <v>0</v>
      </c>
      <c r="E13" s="11"/>
    </row>
    <row r="14" spans="1:5" ht="30" customHeight="1">
      <c r="A14" s="16" t="s">
        <v>79</v>
      </c>
      <c r="B14" s="11">
        <f t="shared" si="0"/>
        <v>8</v>
      </c>
      <c r="C14" s="11" t="s">
        <v>13</v>
      </c>
      <c r="D14" s="50">
        <f>[1]表11!$G$15</f>
        <v>589.86581331500599</v>
      </c>
      <c r="E14" s="11"/>
    </row>
    <row r="15" spans="1:5" ht="30" customHeight="1">
      <c r="A15" s="16" t="s">
        <v>56</v>
      </c>
      <c r="B15" s="11">
        <f t="shared" si="0"/>
        <v>9</v>
      </c>
      <c r="C15" s="11" t="s">
        <v>13</v>
      </c>
      <c r="D15" s="50">
        <f>D7+D14</f>
        <v>2305.828800861741</v>
      </c>
      <c r="E15" s="11" t="s">
        <v>57</v>
      </c>
    </row>
    <row r="16" spans="1:5" ht="21" customHeight="1">
      <c r="A16" s="4" t="s">
        <v>42</v>
      </c>
    </row>
  </sheetData>
  <mergeCells count="3">
    <mergeCell ref="A2:E2"/>
    <mergeCell ref="A3:E3"/>
    <mergeCell ref="A4:E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</vt:i4>
      </vt:variant>
    </vt:vector>
  </HeadingPairs>
  <TitlesOfParts>
    <vt:vector size="13" baseType="lpstr">
      <vt:lpstr>封面</vt:lpstr>
      <vt:lpstr>情况介绍</vt:lpstr>
      <vt:lpstr>管道系统图</vt:lpstr>
      <vt:lpstr>系统说明</vt:lpstr>
      <vt:lpstr>表1</vt:lpstr>
      <vt:lpstr>表2</vt:lpstr>
      <vt:lpstr>表3</vt:lpstr>
      <vt:lpstr>表4</vt:lpstr>
      <vt:lpstr>表5</vt:lpstr>
      <vt:lpstr>表6</vt:lpstr>
      <vt:lpstr>表7</vt:lpstr>
      <vt:lpstr>系统说明!Print_Area</vt:lpstr>
      <vt:lpstr>系统说明!Print_Titles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2019-05-09T01:10:57Z</dcterms:modified>
</cp:coreProperties>
</file>